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/Users/ukasan/Downloads/"/>
    </mc:Choice>
  </mc:AlternateContent>
  <xr:revisionPtr revIDLastSave="0" documentId="8_{B3A4B970-212A-C442-8B00-0E68007BA8C7}" xr6:coauthVersionLast="47" xr6:coauthVersionMax="47" xr10:uidLastSave="{00000000-0000-0000-0000-000000000000}"/>
  <bookViews>
    <workbookView xWindow="0" yWindow="0" windowWidth="28800" windowHeight="18000" tabRatio="794" activeTab="3" xr2:uid="{00000000-000D-0000-FFFF-FFFF00000000}"/>
  </bookViews>
  <sheets>
    <sheet name="Содержание" sheetId="44" r:id="rId1"/>
    <sheet name="Заявка" sheetId="39" r:id="rId2"/>
    <sheet name="Анкета" sheetId="14" r:id="rId3"/>
    <sheet name="Баланс" sheetId="29" r:id="rId4"/>
    <sheet name="ОПиУ" sheetId="30" r:id="rId5"/>
    <sheet name="ОДДС" sheetId="40" r:id="rId6"/>
    <sheet name="Справочник" sheetId="34" state="hidden" r:id="rId7"/>
    <sheet name="Обязательства" sheetId="19" r:id="rId8"/>
    <sheet name="Расшифровка" sheetId="37" r:id="rId9"/>
    <sheet name="Расшифровка ТМЗ" sheetId="41" r:id="rId10"/>
    <sheet name="Расшифровка выручки" sheetId="42" r:id="rId11"/>
    <sheet name="Перечень документов" sheetId="43" r:id="rId12"/>
  </sheets>
  <definedNames>
    <definedName name="__MAIN__">#REF!</definedName>
    <definedName name="_xlnm._FilterDatabase" localSheetId="2" hidden="1">Анкета!#REF!</definedName>
    <definedName name="К_т">#REF!</definedName>
    <definedName name="_xlnm.Print_Area" localSheetId="2">Анкета!$A$1:$H$66</definedName>
    <definedName name="_xlnm.Print_Area" localSheetId="7">Обязательства!$A$1:$I$37</definedName>
    <definedName name="Ост.на.кон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39" l="1"/>
  <c r="A22" i="39"/>
  <c r="A2" i="39"/>
  <c r="E28" i="41"/>
  <c r="E13" i="41"/>
  <c r="F24" i="14"/>
  <c r="O2" i="42" l="1"/>
  <c r="H37" i="19"/>
  <c r="H3" i="19"/>
  <c r="B5" i="14"/>
  <c r="E24" i="14" l="1"/>
  <c r="R18" i="42"/>
  <c r="Q18" i="42"/>
  <c r="N18" i="42"/>
  <c r="M18" i="42"/>
  <c r="J18" i="42"/>
  <c r="I18" i="42"/>
  <c r="F18" i="42"/>
  <c r="E18" i="42"/>
  <c r="A5" i="42"/>
  <c r="A6" i="42" s="1"/>
  <c r="A7" i="42" s="1"/>
  <c r="A8" i="42" s="1"/>
  <c r="A9" i="42" s="1"/>
  <c r="A10" i="42" s="1"/>
  <c r="A11" i="42" s="1"/>
  <c r="A12" i="42" s="1"/>
  <c r="A13" i="42" s="1"/>
  <c r="A14" i="42" s="1"/>
  <c r="A15" i="42" s="1"/>
  <c r="A16" i="42" s="1"/>
  <c r="A17" i="42" s="1"/>
  <c r="B16" i="41"/>
  <c r="B1" i="41"/>
  <c r="A19" i="41"/>
  <c r="A20" i="41" s="1"/>
  <c r="A21" i="41" s="1"/>
  <c r="A22" i="41" s="1"/>
  <c r="A23" i="41" s="1"/>
  <c r="A24" i="41" s="1"/>
  <c r="A25" i="41" s="1"/>
  <c r="A26" i="41" s="1"/>
  <c r="A27" i="41" s="1"/>
  <c r="A4" i="41"/>
  <c r="A5" i="41" s="1"/>
  <c r="A6" i="41" s="1"/>
  <c r="A7" i="41" s="1"/>
  <c r="A8" i="41" s="1"/>
  <c r="A9" i="41" s="1"/>
  <c r="A10" i="41" s="1"/>
  <c r="A11" i="41" s="1"/>
  <c r="A12" i="41" s="1"/>
  <c r="B36" i="37"/>
  <c r="B2" i="37"/>
  <c r="D70" i="37"/>
  <c r="D59" i="37"/>
  <c r="D45" i="37"/>
  <c r="D33" i="37"/>
  <c r="D22" i="37"/>
  <c r="D11" i="37"/>
  <c r="A2" i="19"/>
  <c r="F3" i="40"/>
  <c r="B1" i="40"/>
  <c r="B56" i="40" s="1"/>
  <c r="F50" i="40"/>
  <c r="E50" i="40"/>
  <c r="D50" i="40"/>
  <c r="C50" i="40"/>
  <c r="F44" i="40"/>
  <c r="E44" i="40"/>
  <c r="D44" i="40"/>
  <c r="C44" i="40"/>
  <c r="F35" i="40"/>
  <c r="E35" i="40"/>
  <c r="D35" i="40"/>
  <c r="C35" i="40"/>
  <c r="F28" i="40"/>
  <c r="E28" i="40"/>
  <c r="D28" i="40"/>
  <c r="C28" i="40"/>
  <c r="F18" i="40"/>
  <c r="E18" i="40"/>
  <c r="D18" i="40"/>
  <c r="C18" i="40"/>
  <c r="F9" i="40"/>
  <c r="E9" i="40"/>
  <c r="D9" i="40"/>
  <c r="C9" i="40"/>
  <c r="F3" i="30"/>
  <c r="B1" i="30"/>
  <c r="B31" i="30" s="1"/>
  <c r="F24" i="30"/>
  <c r="E24" i="30"/>
  <c r="D24" i="30"/>
  <c r="C24" i="30"/>
  <c r="F17" i="30"/>
  <c r="E17" i="30"/>
  <c r="D17" i="30"/>
  <c r="C17" i="30"/>
  <c r="F11" i="30"/>
  <c r="E11" i="30"/>
  <c r="D11" i="30"/>
  <c r="C11" i="30"/>
  <c r="F7" i="30"/>
  <c r="F18" i="30" s="1"/>
  <c r="F25" i="30" s="1"/>
  <c r="F27" i="30" s="1"/>
  <c r="F29" i="30" s="1"/>
  <c r="E7" i="30"/>
  <c r="E18" i="30" s="1"/>
  <c r="E25" i="30" s="1"/>
  <c r="E27" i="30" s="1"/>
  <c r="E29" i="30" s="1"/>
  <c r="D7" i="30"/>
  <c r="D18" i="30" s="1"/>
  <c r="C7" i="30"/>
  <c r="B164" i="29"/>
  <c r="B62" i="40" s="1"/>
  <c r="B160" i="29"/>
  <c r="B58" i="40" s="1"/>
  <c r="B1" i="29"/>
  <c r="B158" i="29" s="1"/>
  <c r="F146" i="29"/>
  <c r="E146" i="29"/>
  <c r="D146" i="29"/>
  <c r="C146" i="29"/>
  <c r="F140" i="29"/>
  <c r="E140" i="29"/>
  <c r="E154" i="29" s="1"/>
  <c r="D140" i="29"/>
  <c r="D154" i="29" s="1"/>
  <c r="C140" i="29"/>
  <c r="C154" i="29" s="1"/>
  <c r="C137" i="29"/>
  <c r="F127" i="29"/>
  <c r="F137" i="29" s="1"/>
  <c r="E127" i="29"/>
  <c r="E137" i="29" s="1"/>
  <c r="D127" i="29"/>
  <c r="D137" i="29" s="1"/>
  <c r="C127" i="29"/>
  <c r="F115" i="29"/>
  <c r="E115" i="29"/>
  <c r="D115" i="29"/>
  <c r="C115" i="29"/>
  <c r="F108" i="29"/>
  <c r="E108" i="29"/>
  <c r="D108" i="29"/>
  <c r="C108" i="29"/>
  <c r="F102" i="29"/>
  <c r="E102" i="29"/>
  <c r="D102" i="29"/>
  <c r="C102" i="29"/>
  <c r="F91" i="29"/>
  <c r="E91" i="29"/>
  <c r="D91" i="29"/>
  <c r="C91" i="29"/>
  <c r="F83" i="29"/>
  <c r="E83" i="29"/>
  <c r="D83" i="29"/>
  <c r="C83" i="29"/>
  <c r="F77" i="29"/>
  <c r="E77" i="29"/>
  <c r="D77" i="29"/>
  <c r="C77" i="29"/>
  <c r="F70" i="29"/>
  <c r="E70" i="29"/>
  <c r="D70" i="29"/>
  <c r="C70" i="29"/>
  <c r="F62" i="29"/>
  <c r="E62" i="29"/>
  <c r="D62" i="29"/>
  <c r="C62" i="29"/>
  <c r="F51" i="29"/>
  <c r="E51" i="29"/>
  <c r="D51" i="29"/>
  <c r="C51" i="29"/>
  <c r="F42" i="29"/>
  <c r="E42" i="29"/>
  <c r="D42" i="29"/>
  <c r="C42" i="29"/>
  <c r="F35" i="29"/>
  <c r="E35" i="29"/>
  <c r="D35" i="29"/>
  <c r="C35" i="29"/>
  <c r="F28" i="29"/>
  <c r="E28" i="29"/>
  <c r="D28" i="29"/>
  <c r="C28" i="29"/>
  <c r="F19" i="29"/>
  <c r="E19" i="29"/>
  <c r="D19" i="29"/>
  <c r="C19" i="29"/>
  <c r="F15" i="29"/>
  <c r="E15" i="29"/>
  <c r="D15" i="29"/>
  <c r="C15" i="29"/>
  <c r="F8" i="29"/>
  <c r="E8" i="29"/>
  <c r="D8" i="29"/>
  <c r="C8" i="29"/>
  <c r="E3" i="29"/>
  <c r="E3" i="40" s="1"/>
  <c r="F125" i="29" l="1"/>
  <c r="C125" i="29"/>
  <c r="C138" i="29" s="1"/>
  <c r="C155" i="29" s="1"/>
  <c r="E96" i="29"/>
  <c r="E97" i="29" s="1"/>
  <c r="E125" i="29"/>
  <c r="E138" i="29" s="1"/>
  <c r="E155" i="29" s="1"/>
  <c r="F96" i="29"/>
  <c r="F97" i="29" s="1"/>
  <c r="C49" i="29"/>
  <c r="D49" i="29"/>
  <c r="D125" i="29"/>
  <c r="D138" i="29" s="1"/>
  <c r="D155" i="29" s="1"/>
  <c r="D25" i="30"/>
  <c r="D27" i="30" s="1"/>
  <c r="D29" i="30" s="1"/>
  <c r="F154" i="29"/>
  <c r="E49" i="29"/>
  <c r="F49" i="29"/>
  <c r="C96" i="29"/>
  <c r="C97" i="29" s="1"/>
  <c r="D96" i="29"/>
  <c r="D3" i="29"/>
  <c r="K2" i="42"/>
  <c r="E3" i="30"/>
  <c r="D51" i="40"/>
  <c r="E51" i="40"/>
  <c r="C19" i="40"/>
  <c r="C36" i="40"/>
  <c r="C51" i="40"/>
  <c r="D19" i="40"/>
  <c r="E19" i="40"/>
  <c r="E36" i="40"/>
  <c r="E53" i="40" s="1"/>
  <c r="E54" i="40" s="1"/>
  <c r="F19" i="40"/>
  <c r="F36" i="40"/>
  <c r="F51" i="40"/>
  <c r="D36" i="40"/>
  <c r="C18" i="30"/>
  <c r="C25" i="30" s="1"/>
  <c r="C27" i="30" s="1"/>
  <c r="C29" i="30" s="1"/>
  <c r="B33" i="30"/>
  <c r="B37" i="30"/>
  <c r="F138" i="29"/>
  <c r="F155" i="29" s="1"/>
  <c r="F156" i="29" s="1"/>
  <c r="E156" i="29" l="1"/>
  <c r="C156" i="29"/>
  <c r="D97" i="29"/>
  <c r="D156" i="29" s="1"/>
  <c r="C3" i="29"/>
  <c r="G2" i="42"/>
  <c r="D3" i="40"/>
  <c r="D3" i="30"/>
  <c r="C53" i="40"/>
  <c r="C54" i="40" s="1"/>
  <c r="F53" i="40"/>
  <c r="F54" i="40" s="1"/>
  <c r="D53" i="40"/>
  <c r="D54" i="40" s="1"/>
  <c r="H31" i="39"/>
  <c r="E160" i="29" s="1"/>
  <c r="D28" i="39"/>
  <c r="A28" i="39"/>
  <c r="F66" i="14"/>
  <c r="C2" i="42" l="1"/>
  <c r="C3" i="40"/>
  <c r="C3" i="30"/>
  <c r="E58" i="40"/>
  <c r="E62" i="40" s="1"/>
  <c r="E40" i="19"/>
  <c r="E44" i="19" s="1"/>
  <c r="E164" i="29"/>
  <c r="E33" i="30"/>
  <c r="E37" i="3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Нурбек Абдымамбетов</author>
  </authors>
  <commentList>
    <comment ref="B3" authorId="0" shapeId="0" xr:uid="{E511AF25-DBE1-42BD-A0A2-825C9A2FEE29}">
      <text>
        <r>
          <rPr>
            <b/>
            <sz val="9"/>
            <color indexed="81"/>
            <rFont val="Tahoma"/>
            <family val="2"/>
            <charset val="204"/>
          </rPr>
          <t>Нурбек Абдымамбетов:</t>
        </r>
        <r>
          <rPr>
            <sz val="9"/>
            <color indexed="81"/>
            <rFont val="Tahoma"/>
            <family val="2"/>
            <charset val="204"/>
          </rPr>
          <t xml:space="preserve">
- Торговологистический центр
- Склады, фрукто и овощохранилища
- Транспортировака (ж/д, воздушные, </t>
        </r>
      </text>
    </comment>
    <comment ref="B4" authorId="0" shapeId="0" xr:uid="{5FF16DC9-7C2B-44B9-959C-FCF60996491C}">
      <text>
        <r>
          <rPr>
            <sz val="9"/>
            <color indexed="81"/>
            <rFont val="Tahoma"/>
            <family val="2"/>
            <charset val="204"/>
          </rPr>
          <t xml:space="preserve">- малые ГЭС
- распределение э/э
- </t>
        </r>
      </text>
    </comment>
    <comment ref="B8" authorId="0" shapeId="0" xr:uid="{3BCA62B4-00E4-4E19-9BF7-10FC5555B719}">
      <text>
        <r>
          <rPr>
            <sz val="9"/>
            <color indexed="81"/>
            <rFont val="Tahoma"/>
            <family val="2"/>
            <charset val="204"/>
          </rPr>
          <t>- сельское хозяйство
- переработка сельскохозяйственной продукции</t>
        </r>
      </text>
    </comment>
  </commentList>
</comments>
</file>

<file path=xl/sharedStrings.xml><?xml version="1.0" encoding="utf-8"?>
<sst xmlns="http://schemas.openxmlformats.org/spreadsheetml/2006/main" count="581" uniqueCount="452">
  <si>
    <t>№</t>
  </si>
  <si>
    <t>Процентная ставка</t>
  </si>
  <si>
    <t>Валюта кредита</t>
  </si>
  <si>
    <t>Год основания (день/м-ц/год):</t>
  </si>
  <si>
    <t>e-mail:</t>
  </si>
  <si>
    <t>Наименование кредитора</t>
  </si>
  <si>
    <t>Дата полного погашения</t>
  </si>
  <si>
    <t xml:space="preserve">Дата выдачи </t>
  </si>
  <si>
    <t>Сумма выданного кредита</t>
  </si>
  <si>
    <t>Залог</t>
  </si>
  <si>
    <t>АКТИВЫ</t>
  </si>
  <si>
    <t>KG Som</t>
  </si>
  <si>
    <t>US Dollar</t>
  </si>
  <si>
    <t>TJ Somoni</t>
  </si>
  <si>
    <t>KZ Tenge</t>
  </si>
  <si>
    <t>ИНФОРМАЦИЯ ОБ ОРГАНИЗАЦИИ</t>
  </si>
  <si>
    <t>Юридический адрес:</t>
  </si>
  <si>
    <t>Текущий адрес:</t>
  </si>
  <si>
    <t>Налоговый номер (ИНН):</t>
  </si>
  <si>
    <t>Регистрационный номер:</t>
  </si>
  <si>
    <t>Телефон:</t>
  </si>
  <si>
    <t>Итого:</t>
  </si>
  <si>
    <t>Х</t>
  </si>
  <si>
    <t>EURO</t>
  </si>
  <si>
    <t>Должность:</t>
  </si>
  <si>
    <t>Ф.И.О.</t>
  </si>
  <si>
    <t>СВЕДЕНИЯ ОБ ОРГАНАХ ЮРИДИЧЕСКОГО ЛИЦА (структура и персональный состав органов управления):</t>
  </si>
  <si>
    <t>Наименование органа управления</t>
  </si>
  <si>
    <t>Ф.И.О. членов органа управления</t>
  </si>
  <si>
    <t>Чуйская область</t>
  </si>
  <si>
    <t>Ошская область</t>
  </si>
  <si>
    <t>Иссык-Кульская область</t>
  </si>
  <si>
    <t>Баткенская область</t>
  </si>
  <si>
    <t>Нарынская область</t>
  </si>
  <si>
    <t>СВЕДЕНИЯ ОБ УЧРЕДИТЕЛЯХ:</t>
  </si>
  <si>
    <t>Наименование</t>
  </si>
  <si>
    <t>Доля в уставном капитале</t>
  </si>
  <si>
    <t>Резидент (да/нет)</t>
  </si>
  <si>
    <t xml:space="preserve">Юридическое название компании: </t>
  </si>
  <si>
    <t>Вид деятельности:</t>
  </si>
  <si>
    <t>Производимая продукция/услуга:</t>
  </si>
  <si>
    <t>Код ОКПО:</t>
  </si>
  <si>
    <t>Мобильный:</t>
  </si>
  <si>
    <t>Сайт компании:</t>
  </si>
  <si>
    <t>Генеральный директор</t>
  </si>
  <si>
    <t>Контактные данные 
(телефон, e-mail)</t>
  </si>
  <si>
    <t>Финансовый директор</t>
  </si>
  <si>
    <t>Технолог</t>
  </si>
  <si>
    <t>ИНФОРМАЦИЯ ОБ АФФИЛИРОВАННЫХ ЛИЦАХ</t>
  </si>
  <si>
    <t>Аффилированные лица - юридические лица, в которых Заявитель или учредитель Заявителя имеют учредительную долю более чем 20% от уставного капитала.</t>
  </si>
  <si>
    <t>Наименование компании</t>
  </si>
  <si>
    <t>Долевое участие Заявителя или учредителя Заявителя в уставном капитале Аффилированного лица</t>
  </si>
  <si>
    <t>Вид деятельности</t>
  </si>
  <si>
    <t>Прочая информация</t>
  </si>
  <si>
    <t>Организационно-правовая форма:</t>
  </si>
  <si>
    <t>Наименование Заявителя:</t>
  </si>
  <si>
    <t>Лизинг</t>
  </si>
  <si>
    <t>Суть проекта:</t>
  </si>
  <si>
    <t>Место реализации проекта:</t>
  </si>
  <si>
    <t>Область</t>
  </si>
  <si>
    <t>г. Бишкек</t>
  </si>
  <si>
    <t>г. Ош</t>
  </si>
  <si>
    <t>Джалал-Абадская область</t>
  </si>
  <si>
    <t>Талаская область</t>
  </si>
  <si>
    <t>Отрасль</t>
  </si>
  <si>
    <t>Транспорт и складское хозяйство</t>
  </si>
  <si>
    <t>Энергетический сектор</t>
  </si>
  <si>
    <t>Промышленность</t>
  </si>
  <si>
    <t>Горнодобывающая промышленность и разработка карьеров</t>
  </si>
  <si>
    <t>Здравоохранение и медицина</t>
  </si>
  <si>
    <t>Агропромышленный комплекс</t>
  </si>
  <si>
    <t>Сфера услуг</t>
  </si>
  <si>
    <t>Текстильная промышленность</t>
  </si>
  <si>
    <t>Инфраструктура городов и сел</t>
  </si>
  <si>
    <t>Туризм</t>
  </si>
  <si>
    <t>Информация и связь</t>
  </si>
  <si>
    <t>Образование</t>
  </si>
  <si>
    <t>Вид фин-я</t>
  </si>
  <si>
    <t>Инвестиционный кредит</t>
  </si>
  <si>
    <t>Проектное финансирование</t>
  </si>
  <si>
    <t>Участие в капитале</t>
  </si>
  <si>
    <t>Кредит на пополнение оборотного капитала</t>
  </si>
  <si>
    <t>Планируемая производимая продукция по проекту:</t>
  </si>
  <si>
    <t>ИНФОРМАЦИЯ О ПРОЕКТЕ:</t>
  </si>
  <si>
    <t>Из них количество женщин:</t>
  </si>
  <si>
    <r>
      <t xml:space="preserve">Общая стоимость проекта: </t>
    </r>
    <r>
      <rPr>
        <i/>
        <sz val="12"/>
        <rFont val="Times New Roman"/>
        <family val="1"/>
        <charset val="204"/>
      </rPr>
      <t>(долл. США)</t>
    </r>
  </si>
  <si>
    <t>Другая информация:</t>
  </si>
  <si>
    <t xml:space="preserve">Настоящим </t>
  </si>
  <si>
    <t xml:space="preserve"> (включая о руководителях, собственниках и связанных компаний) в/из Кредитного бюро, осуществляющее формирование кредитных историй и их обмен между финансово-кредитными учреждениями и иными юридическими/физическими лицами, в целях снижения рисков (в том числе кредитных), недопущения перезадолженности и упрощения процедуры рассмотрения и предоставления финансирования.</t>
  </si>
  <si>
    <t xml:space="preserve"> как Клиент Узбекско-Кыргызского Фонда развития (УКФР), настоящим дает свое согласие на предоставление и/или получение уполномоченными сотрудниками УКФР любых сведений об </t>
  </si>
  <si>
    <t xml:space="preserve">К данным сведениям могут относиться сведения об </t>
  </si>
  <si>
    <t xml:space="preserve"> (включая о руководителях, собственниках и связанных компаний), как Клиента Узбекско-Кыргызского Фонда развития, сведения по кредитам (вид кредита, сумма кредита, роль субъекта, дата подачи заявления, подробные сведения об истории выплат, непогашенный остаток, сумма дефолта и общая сумма долга по данному счету, сведения о поручителях/гарантах, залогодателях и других лиц, у которых образовались или имеются обязательства перед Поставщиками информации и др. сведения), полученным мною в Узбекско-Кыргызском Фонде развития, сведения о мерах, предпринятых в отношении об </t>
  </si>
  <si>
    <t xml:space="preserve"> (включая о руководителях, собственниках и связанных компаний) в связи с неисполнением или ненадлежащим исполнением своих обязательств по кредитам и иные сведения, ставшие известными ФКУ в период рассмотрения и оформления документов, в процессе выдачи и погашения кредита.</t>
  </si>
  <si>
    <t>ФИО</t>
  </si>
  <si>
    <t>Должность</t>
  </si>
  <si>
    <t>подпись, печать</t>
  </si>
  <si>
    <t>Дата составления заявки:</t>
  </si>
  <si>
    <t>Количество создаваемых рабочих мест по проекту:</t>
  </si>
  <si>
    <t>СОГЛАСИЕ НА ОБРАБОТКУ ПЕРСОНАЛЬНЫХ ДАННЫХ:</t>
  </si>
  <si>
    <t>АНКЕТА ЗАЯВИТЕЛЯ</t>
  </si>
  <si>
    <t>ИСТОРИЯ РАЗВИТИЯ КОМПАНИИ</t>
  </si>
  <si>
    <t>ИНФОРМАЦИЯ О ПРОЕКТЕ</t>
  </si>
  <si>
    <t>Текущее количество сотрудников:</t>
  </si>
  <si>
    <t>• История образования и деятельности компании;
• Количество сотрудников;
• Информация об основных активах компании и источники их образования;
• Информация о текущей деятельности, производственные показатели;
• Доля на рынке;
• Перспектива развития.</t>
  </si>
  <si>
    <t>• История создания Проекта, время и причины возникновения рыночного потенциала Проекта;
• Обоснование целей проекта;
• Эффект от реализации проекта;
• Описание технических и экономических путей реализации Проекта, возможные альтернативы реализации Проекта;
• Степень проработанности Проекта: наличие решения руководства компании о реализации проекта, перечень и степень готовности проектной документации, включая предусмотренные соответствующим национальным законодательством экспертные заключения по проекту (налоговые, юридические, экономические, технико-экономические и иные), стадии Проекта и их характеристика, план их реализации и финансирования;
• Наличие разрешительных документов на строительство объекта.</t>
  </si>
  <si>
    <t>ПРОГНОЗИРУЕМЫЙ СОЦИАЛЬНО-ЭКОНОМИЧЕСКИЙ ЭФФЕКТ ПРОЕКТА</t>
  </si>
  <si>
    <t>ВЛИЯНИЕ ПРОЕКТА НА ЭКОЛОГИЮ (окружающую среду)</t>
  </si>
  <si>
    <t>Описание в свободной форме с указанием степени соответствия проекта действующему на территории государства реализации проекта экологическому законодательству, перечня мер, направленных на снижение негативного воздействия проекта на окружающую среду. Наличие заключения государственной экологической экспертизы.</t>
  </si>
  <si>
    <t>Дата составления анкеты:</t>
  </si>
  <si>
    <t>ОсОО "Наименование компании"</t>
  </si>
  <si>
    <t>Перечень предоставленных документов:</t>
  </si>
  <si>
    <t>БУХГАЛТЕРСКИЙ БАЛАНС (тыс. сом)</t>
  </si>
  <si>
    <t>Код строк</t>
  </si>
  <si>
    <t>Отчетный период:</t>
  </si>
  <si>
    <t>1. ОБОРОТНЫЕ АКТИВЫ</t>
  </si>
  <si>
    <t>Денежные средства в кассе (1100)</t>
  </si>
  <si>
    <t>Денежные средства в банке (1200)</t>
  </si>
  <si>
    <t>Краткосрочные инвестиции (1300)</t>
  </si>
  <si>
    <t>в том числе:</t>
  </si>
  <si>
    <t>Долговые ценные бумаги (1310)</t>
  </si>
  <si>
    <t>Долевые ценные бумаги (1320)</t>
  </si>
  <si>
    <t>Кредиты, займы выданные, депозитные вклады (1330, 1340)</t>
  </si>
  <si>
    <t>Текущая часть долгосрочных инвестиций (1350)</t>
  </si>
  <si>
    <t>Прочие краткосрочные инвестиции (1390)</t>
  </si>
  <si>
    <t>Счета к получению (1400)</t>
  </si>
  <si>
    <t>Счета к получению за товары, услуги (1410)</t>
  </si>
  <si>
    <t>Резерв на безнадежные делги по счетам к получению (1491)</t>
  </si>
  <si>
    <t>Дебиторская задолженность по прочим операциям (1500)</t>
  </si>
  <si>
    <t>Векселя к получению (1510)</t>
  </si>
  <si>
    <t>Дебиторская задолженность сотрудников и директоров (1520)</t>
  </si>
  <si>
    <t>Налоги оплаченные авансом (1530, 1540)</t>
  </si>
  <si>
    <t>Проценты, дивиденды к получению (1550, 1560)</t>
  </si>
  <si>
    <t>Задолженность заказчиков по договору на строительство (1570)</t>
  </si>
  <si>
    <t>Текущая часть долгосрочной дебиторской задолженности (1580)</t>
  </si>
  <si>
    <t>Прочая дебиторская задолженность (1590)</t>
  </si>
  <si>
    <t>Товарно-материальные запасы (1600)</t>
  </si>
  <si>
    <t>Товары (1610, 1691)</t>
  </si>
  <si>
    <t>Запасы сырья и основных материалов (1620)</t>
  </si>
  <si>
    <t>Незавершенное производство (1630)</t>
  </si>
  <si>
    <t>Готовая продукция (1640)</t>
  </si>
  <si>
    <t>Сельхозпродукция с биологических активов (1650)</t>
  </si>
  <si>
    <t>Запасы вспомогательных материалов (1700)</t>
  </si>
  <si>
    <t>Топливо (1710)</t>
  </si>
  <si>
    <t>Запасные части (1720)</t>
  </si>
  <si>
    <t>Строительные материалы (1730)</t>
  </si>
  <si>
    <t>Прочие материалы (1740)</t>
  </si>
  <si>
    <t>Малоценные и быстроизнашивающиеся предметы (1750, 1795)</t>
  </si>
  <si>
    <t>Авансы выданные (1800)</t>
  </si>
  <si>
    <t>Запасы, оплаченные авансом (1810)</t>
  </si>
  <si>
    <t>Услуги, оплаченные авансом (1820)</t>
  </si>
  <si>
    <t>Аренда, оплаченная авансом (1830)</t>
  </si>
  <si>
    <t>Прочие виды авансированных платежей (1890)</t>
  </si>
  <si>
    <t>Задолженность учредителей (участников) по взносам в уставный капитал (1900)</t>
  </si>
  <si>
    <t>Итого по разделу 1 «Оборотные активы»</t>
  </si>
  <si>
    <t>2. ВНЕОБОРОТНЫЕ АКТИВЫ</t>
  </si>
  <si>
    <t>Балансовая стоимость основных средств (2100)</t>
  </si>
  <si>
    <t>Земля (2110)</t>
  </si>
  <si>
    <t>Незавершенное строительство (2120)</t>
  </si>
  <si>
    <t>Здания, сооружения (2130, 2193)</t>
  </si>
  <si>
    <t>Оборудование (2140, 2194)</t>
  </si>
  <si>
    <t>Конторское оборудование (2150, 2195)</t>
  </si>
  <si>
    <t>Мебель и принадлежности (2160, 2196)</t>
  </si>
  <si>
    <t>Транспортные средства (2170, 2197)</t>
  </si>
  <si>
    <t>Благоустройство арендованной собственности (2180, 2198)</t>
  </si>
  <si>
    <t>Благоустройство земельных участков (2190, 2199)</t>
  </si>
  <si>
    <t>Биологические активы (2200)</t>
  </si>
  <si>
    <t>Животные (потребляемые биологические активы) (2210)</t>
  </si>
  <si>
    <t>Животные (плодоносящие биологические активы) (2220)</t>
  </si>
  <si>
    <t>Растения (потребляемые биологические активы) (2230)</t>
  </si>
  <si>
    <t>Плодоносящие растения (2240)</t>
  </si>
  <si>
    <t>Биологические активы, учитываемые по фактическим затратам (2250)</t>
  </si>
  <si>
    <t>Другие биологические активы (2290)</t>
  </si>
  <si>
    <t>Инвестиции в недвижимость (2300)</t>
  </si>
  <si>
    <t>Земля (2310)</t>
  </si>
  <si>
    <t>Здалия и сооружения (2320)</t>
  </si>
  <si>
    <t>Реконструкция объектов инвестиций в недвижимость (2330)</t>
  </si>
  <si>
    <t>Отсроченные налоговые требования (2400)</t>
  </si>
  <si>
    <t>Денежные средства, ограниченные к использованию (2500)</t>
  </si>
  <si>
    <t>Долгосрочная дебиторская задолженность (2700)</t>
  </si>
  <si>
    <t>Векселя полученные (2710)</t>
  </si>
  <si>
    <t>Долгосрочная дебиторская задолженность (2720)</t>
  </si>
  <si>
    <t>Долгосрочные отсроченные расходы (2780)</t>
  </si>
  <si>
    <t>Прочая долгосрочная дебиторская задолженность (2790)</t>
  </si>
  <si>
    <t>Долгосрочные инвестиции (2800)</t>
  </si>
  <si>
    <t>Долговые ценные бумаги (2810)</t>
  </si>
  <si>
    <t>Кредиты, займы выданные (2820)</t>
  </si>
  <si>
    <t>Инвестиции в дочерние предприятия (2830)</t>
  </si>
  <si>
    <t>Инвестиции в совместные предприятия (2840)</t>
  </si>
  <si>
    <t>Инвестиции в ассоциированные предприятия (2850)</t>
  </si>
  <si>
    <t>Прочие долгосрочные инвестиции (2890)</t>
  </si>
  <si>
    <t>Балансовая стоимость нематериальных активов (2900)</t>
  </si>
  <si>
    <t>Франшиза, гудвилл, патенты, торговые марки, авторские права, программное обеспечение, лицензионное соглашение (2910—2997)</t>
  </si>
  <si>
    <t>Прочие нематериальные активы (2980, 2998)</t>
  </si>
  <si>
    <t>Незавершенные разработки (2990)</t>
  </si>
  <si>
    <t>Итого по разделу 2 «Внеоборотные активы»</t>
  </si>
  <si>
    <t>ИТОГО АКТИВЫ (раздел 1 + раздел 2)</t>
  </si>
  <si>
    <t>ОБЯЗАТЕЛЬСТВА И КАПИТАЛ</t>
  </si>
  <si>
    <t>3. КРАТКОСРОЧНЫЕ ОБЯЗАТЕЛЬСТВА</t>
  </si>
  <si>
    <t>Счета к оплате (3100)</t>
  </si>
  <si>
    <t>Авансы полученные (3210, 3220)</t>
  </si>
  <si>
    <t>Краткосрочные долговые обязательства (3300)</t>
  </si>
  <si>
    <t>Банковские кредиты, займы (3310)</t>
  </si>
  <si>
    <t>Прочие кредиты и займы (3320)</t>
  </si>
  <si>
    <t>Текущая часть долгосрочных обязательств (3330)</t>
  </si>
  <si>
    <t>Прочие краткосрочные долговые обязательства (3390)</t>
  </si>
  <si>
    <t>Налоги к оплате (3400)</t>
  </si>
  <si>
    <t>Налог на прибыль (3410)</t>
  </si>
  <si>
    <t>Подоходный налог на доходы физических лиц (3420)</t>
  </si>
  <si>
    <t>НДС к оплате (3430)</t>
  </si>
  <si>
    <t>Акцизы к оплате (3440)</t>
  </si>
  <si>
    <t>Прочие налоги к оплате (3490)</t>
  </si>
  <si>
    <t>Краткосрочные начисленные обязательства (3500)</t>
  </si>
  <si>
    <t>Начисленные обязательства по оплате товаров, услуг (3510)</t>
  </si>
  <si>
    <t>Начисленная заработная плата (3520)</t>
  </si>
  <si>
    <t>Начисленные взносы на социальное страхование (3530)</t>
  </si>
  <si>
    <t>Дивиденды к выплате (3540)</t>
  </si>
  <si>
    <t>Начисленные проценты по долговым обязательствам (3550)</t>
  </si>
  <si>
    <t>Прочие начисленные расходы (3590)</t>
  </si>
  <si>
    <t>Прочие краткосрочные обязательства (3600)</t>
  </si>
  <si>
    <t>Резервы (3700)</t>
  </si>
  <si>
    <t>Итого по разделу 3 «Краткосрочные обязательства»</t>
  </si>
  <si>
    <t>4. ДОЛГОСРОЧНЫЕ ОБЯЗАТЕЛЬСТВА</t>
  </si>
  <si>
    <t>Долгосрочные обязательства (4100)</t>
  </si>
  <si>
    <t>Облигации к оплате (4110)</t>
  </si>
  <si>
    <t>Банковские кредиты, займы (4120)</t>
  </si>
  <si>
    <t>Прочие кредиты, займы (4130)</t>
  </si>
  <si>
    <t>Векселя к оплате (4140)</t>
  </si>
  <si>
    <t>Обязательства по финансируемой аренда (4150)</t>
  </si>
  <si>
    <t>Прочие долгосрочные обязательства (4190)</t>
  </si>
  <si>
    <t>Отсроченные доходы (4200)</t>
  </si>
  <si>
    <t>Отороченные налоговые обязательства (4300)</t>
  </si>
  <si>
    <t>Итого по разделу 4 «Долгосрочные обязательства»</t>
  </si>
  <si>
    <t>ИТОГО ОБЯЗАТЕЛЬСТВА (раздел 3 + раздел 4)</t>
  </si>
  <si>
    <t>5. СОБСТВЕННЫЙ КАПИТАЛ</t>
  </si>
  <si>
    <t>Уставный капитал (5100)</t>
  </si>
  <si>
    <t>Простые акции (5110)</t>
  </si>
  <si>
    <t>Привилегированные акции (5120)</t>
  </si>
  <si>
    <t>Выкупленные собственные акции (5191)</t>
  </si>
  <si>
    <t>Прочий уставный капитал (5130)</t>
  </si>
  <si>
    <t>Прочий капитал (5200)</t>
  </si>
  <si>
    <t>Дополнительный оплаченный капитал (5210)</t>
  </si>
  <si>
    <t>Корректировки по переоценке активов (5220)</t>
  </si>
  <si>
    <t>Курсовые разницы по операциям в иностранной валюте по зарубежным компаниям (5230)</t>
  </si>
  <si>
    <t>Капитал авансированный собственниками (5240)</t>
  </si>
  <si>
    <t>Нераспределенная прибыль (5300)</t>
  </si>
  <si>
    <t>Резервный капитал (5400)</t>
  </si>
  <si>
    <t>Итого по разделу 5 «Собственный капитал»</t>
  </si>
  <si>
    <t>ИТОГО ОБЯЗАТЕЛЬСТВА И СОБСТВЕННЫЙ КАПИТАЛ (раздел 3 + раздел 4 + раздел 5)</t>
  </si>
  <si>
    <t>Разница</t>
  </si>
  <si>
    <t>ФИО руководителя, подпись, печать</t>
  </si>
  <si>
    <t>дата</t>
  </si>
  <si>
    <t>ФИО бухгалтера, подпись</t>
  </si>
  <si>
    <t>ОТЧЕТ О ПРИБЫЛЯХ И УБЫТКАХ (тыс. сом)</t>
  </si>
  <si>
    <t>Наименование   показателей</t>
  </si>
  <si>
    <t>ОСНОВНАЯ ОПЕРАЦИОННАЯ ДЕЯТЕЛЬНОСТЬ</t>
  </si>
  <si>
    <t>010</t>
  </si>
  <si>
    <t>Выручка — основной доход от операционной деятельности или Прибыль/убыток от биологических активов</t>
  </si>
  <si>
    <t>020</t>
  </si>
  <si>
    <t>Себестоимость реализации товаров, услуг или Расходы по производству биологических активов</t>
  </si>
  <si>
    <t>030</t>
  </si>
  <si>
    <t>Валовая прибыль (010—020)</t>
  </si>
  <si>
    <t>Доходы и расходы от прочей операционной деятельности:</t>
  </si>
  <si>
    <t>040</t>
  </si>
  <si>
    <t>Прочие доходы от операционной деятельности</t>
  </si>
  <si>
    <t>050</t>
  </si>
  <si>
    <t>Прочие расходы от операционной деятельности</t>
  </si>
  <si>
    <t>060</t>
  </si>
  <si>
    <t>Итого: доходы (расходы) от прочей операционной деятельности (040—050)</t>
  </si>
  <si>
    <t>Операционные расходы периода:</t>
  </si>
  <si>
    <t>070</t>
  </si>
  <si>
    <t>Расходы по реализации</t>
  </si>
  <si>
    <t>071</t>
  </si>
  <si>
    <t>в т. ч. амортизация</t>
  </si>
  <si>
    <t>080</t>
  </si>
  <si>
    <t>Общие административные расходы</t>
  </si>
  <si>
    <t>081</t>
  </si>
  <si>
    <t>090</t>
  </si>
  <si>
    <t>Итого операционные расходы (070+080)</t>
  </si>
  <si>
    <t>Прибыль (убыток) от операционной деятельности (030 + 060—090)</t>
  </si>
  <si>
    <t>Доходы и расходы от неоперационной деятельности:</t>
  </si>
  <si>
    <t>Доходы от инвестиций</t>
  </si>
  <si>
    <t>Расходы по процентам</t>
  </si>
  <si>
    <t>Доходы (убытки) от курсовых разниц по операциям с иностранной валютой</t>
  </si>
  <si>
    <t>Прочие неоперационные доходы и расходы</t>
  </si>
  <si>
    <t>Итого доходы и расходы от неоперационной деятельности (110—120± 130+140)</t>
  </si>
  <si>
    <t>Прибыль (убыток) до вычета налогов (100+150)</t>
  </si>
  <si>
    <t>Расходы по налогу на прибыль</t>
  </si>
  <si>
    <t>Прибыль (убыток) от обычной деятельности (160—170)</t>
  </si>
  <si>
    <t>Чрезвычайные статьи за минусом налога на прибыль</t>
  </si>
  <si>
    <t>Чистая прибыль (убыток) отчетного периода (180+190)</t>
  </si>
  <si>
    <t>ОТЧЕТ О ДВИЖЕНИИ ДЕНЕЖНЫХ  СРЕДСТВ (тыс. сом)</t>
  </si>
  <si>
    <t xml:space="preserve">Код строк </t>
  </si>
  <si>
    <t>Движение денежных средств по видам деятельности</t>
  </si>
  <si>
    <t>1. Операционная деятельность</t>
  </si>
  <si>
    <t>Валовые поступления денежных средств от операционной деятельности:</t>
  </si>
  <si>
    <t>Денежные средства от реализации продукции, работ, услуг</t>
  </si>
  <si>
    <t>Прочие денежные поступления от операционной деятельности</t>
  </si>
  <si>
    <t>Чрезвычайный доход в части операционной деятельности</t>
  </si>
  <si>
    <t>Итого валовые поступления от операционной деятельности</t>
  </si>
  <si>
    <t>Валовые платежи по операционной деятель-ности:</t>
  </si>
  <si>
    <t>Денежные средства, выплаченные при закупке запасов</t>
  </si>
  <si>
    <t>Оплаченные операционные расходы (услуги)</t>
  </si>
  <si>
    <t>Погашение процентов (если данная статья классифицируется как операционная деятельность)</t>
  </si>
  <si>
    <t>Прочие выплаты по операционной деятельности</t>
  </si>
  <si>
    <t>Погашение налога на прибыль</t>
  </si>
  <si>
    <t>Прочие выбытия денежных средств</t>
  </si>
  <si>
    <t>110</t>
  </si>
  <si>
    <t>Чрезвычайные убытки в части операционной деятельности</t>
  </si>
  <si>
    <t>Итого валовые платежи по операционной деятельности</t>
  </si>
  <si>
    <t>190</t>
  </si>
  <si>
    <t>Чистый поток денежных средств от операцион-ной деятельности</t>
  </si>
  <si>
    <t>2. Инвестиционная деятельность</t>
  </si>
  <si>
    <t>Валовые поступления денежных средств от инвестиционной деятельности:</t>
  </si>
  <si>
    <t>Денежные средства, полученные от продажи основных средств</t>
  </si>
  <si>
    <t>Денежные средства от реализации ценных бумаг</t>
  </si>
  <si>
    <t>Денежные средства от реализации немате-риальных активов</t>
  </si>
  <si>
    <t>Полученные проценты, дивиденды (если данная статья классифицируется как инвестиционная деятельность)</t>
  </si>
  <si>
    <t>Погашение предоставленных денежных займов, облигаций к получению</t>
  </si>
  <si>
    <t>Прочие поступления от инвестиционной деятельности</t>
  </si>
  <si>
    <t>Итого валовые поступления от инвестиционной деятельности</t>
  </si>
  <si>
    <t>Валовые платежи по инвестиционной деятельности:</t>
  </si>
  <si>
    <t>Денежные средства, выплаченные при покупке основных средств</t>
  </si>
  <si>
    <t>Денежные средства, выплаченные при приобретении нематериальных активов</t>
  </si>
  <si>
    <t>Денежные средства, выплаченные при приобретении ценных бумаг</t>
  </si>
  <si>
    <t>Предоставление денежных займов</t>
  </si>
  <si>
    <t>Прочие выплаты от инвестиционной деятельности</t>
  </si>
  <si>
    <t>Итого валовые платежи по инвестиционной деятельности</t>
  </si>
  <si>
    <t>Чистый поток денежных средств от инвестиционной деятельности</t>
  </si>
  <si>
    <t>3. Финансовая деятельность</t>
  </si>
  <si>
    <t>Валовые поступления денежных средств от финансовой деятельности:</t>
  </si>
  <si>
    <t>Денежные средства, полученные от эмиссии акций</t>
  </si>
  <si>
    <t>Денежные средства, полученные от эмиссии облигаций</t>
  </si>
  <si>
    <t>Денежный взнос учредителей</t>
  </si>
  <si>
    <t>Полученные кредиты и займы</t>
  </si>
  <si>
    <t>Прочие поступления от финансовой деятельности</t>
  </si>
  <si>
    <t>Итого валовые поступления от финансовой деятельности:</t>
  </si>
  <si>
    <t>Валовые платежи по финансовой деятельности:</t>
  </si>
  <si>
    <t>Выплаченные дивиденды</t>
  </si>
  <si>
    <t>Погашение кредитов, займов</t>
  </si>
  <si>
    <t>490 500 510 590 600</t>
  </si>
  <si>
    <t>Выкуп собственных акций</t>
  </si>
  <si>
    <t>Прочие выплаты от финансовой деятельности</t>
  </si>
  <si>
    <t>Итого валовые платежи по финансовой деятельности</t>
  </si>
  <si>
    <t>Чистый поток денежных средств от финансовой деятельности</t>
  </si>
  <si>
    <t>Нереализованные прибыли и убытки от курсовых разниц</t>
  </si>
  <si>
    <t>Чистое изменение в состоянии денежных средств:</t>
  </si>
  <si>
    <t>Денежные средства на конец отчетного периода по балансу</t>
  </si>
  <si>
    <t>Денежные средства на начало отчетного периода по балансу</t>
  </si>
  <si>
    <t>Кредиты и иные обязательства</t>
  </si>
  <si>
    <t>ИТОГО</t>
  </si>
  <si>
    <t>дата возникновения</t>
  </si>
  <si>
    <t>дата к полученю</t>
  </si>
  <si>
    <t>сумма, тыс. сом</t>
  </si>
  <si>
    <t>наименование дебитора</t>
  </si>
  <si>
    <t>Итого</t>
  </si>
  <si>
    <t>сумма</t>
  </si>
  <si>
    <t>Долгосрочные и краткосрочные долговые обязательства</t>
  </si>
  <si>
    <t>дата к погашению</t>
  </si>
  <si>
    <t>наименование кредитора</t>
  </si>
  <si>
    <t>7000-8000 «Операционные расходы» (приложить Оборотно-сальдовую ведомость (ОСВ) по счетам)</t>
  </si>
  <si>
    <t>Наименование ТМЗ</t>
  </si>
  <si>
    <t>ед. измерения</t>
  </si>
  <si>
    <t>кол-во</t>
  </si>
  <si>
    <t>примечания</t>
  </si>
  <si>
    <t>Расшифровка реализации</t>
  </si>
  <si>
    <t>ед. изм-я</t>
  </si>
  <si>
    <t>себестоимость продукции, 
тыс. сом</t>
  </si>
  <si>
    <t>сумма реализации, 
тыс. сом</t>
  </si>
  <si>
    <t>Внесите в список всех членов органа управления, приложить резюме</t>
  </si>
  <si>
    <t>Цель</t>
  </si>
  <si>
    <t>ЗАВЕРЕНИЕ</t>
  </si>
  <si>
    <t>Организационно-правовая форма</t>
  </si>
  <si>
    <t>Общество с ограниченной ответственностью</t>
  </si>
  <si>
    <t>Открытое акционерное общество</t>
  </si>
  <si>
    <t>Закрытое акционерное общество</t>
  </si>
  <si>
    <t>Государственное предприятие</t>
  </si>
  <si>
    <t>Местное самоуправление</t>
  </si>
  <si>
    <t>Общество с дополнительной ответственностью</t>
  </si>
  <si>
    <t xml:space="preserve">Крестьянское (фермерское) хозяйство (с образованием юридического лица)  </t>
  </si>
  <si>
    <t>Сельскохозяйственный кооператив</t>
  </si>
  <si>
    <t xml:space="preserve">Кооператив как коммерческая организация </t>
  </si>
  <si>
    <t>• Создание рабочих мест;
• Выплата в бюджет в виде налогов и социальных отчислений;
• Мультипликативный эффект от реализации проекта;
• Улучшение инвестиционной привлекательности;</t>
  </si>
  <si>
    <t>Другая правовая форма</t>
  </si>
  <si>
    <t>Внесите в список всех учредителей, приложить копии паспортов или учредительные документы</t>
  </si>
  <si>
    <t>Информация о полученных кредитах и других обязательствах по состоянию на:</t>
  </si>
  <si>
    <t>Текущий остаток долга</t>
  </si>
  <si>
    <t xml:space="preserve">Предоставьте, пожалуйста, информацию о кредитной истории Вашей компании, включая действующие займы, полученные у Кредиторов, включая займы от учредителя и связанных компаний, а также погашенные займы, закладные, облигации, подлежащие оплате. Приложите копии кредитных договоров и графики погашений.  </t>
  </si>
  <si>
    <t>Укажите всех кредиторов. Сумма задолженности перед ними должна соответствовать общей сумме, отраженной в балансе.</t>
  </si>
  <si>
    <t>Укажите всех дебиторов. Сумма задолженности перед Вами должна соответствовать общей сумме, отраженной в балансе.</t>
  </si>
  <si>
    <t>Наименование продукции/услуг</t>
  </si>
  <si>
    <t>Информация о руководителе</t>
  </si>
  <si>
    <t>Содержание файла:</t>
  </si>
  <si>
    <t>Цель проекта:</t>
  </si>
  <si>
    <t>ИНВЕСТИЦИИ В УСТАВНОЙ КАПИТАЛ:</t>
  </si>
  <si>
    <t>Предлагаемые условия инвестиций в Уставной капитал:</t>
  </si>
  <si>
    <r>
      <t xml:space="preserve">Предлагаемая доля в Уставном капитале </t>
    </r>
    <r>
      <rPr>
        <i/>
        <sz val="12"/>
        <rFont val="Times New Roman"/>
        <family val="1"/>
        <charset val="204"/>
      </rPr>
      <t>(%)</t>
    </r>
    <r>
      <rPr>
        <b/>
        <sz val="12"/>
        <rFont val="Times New Roman"/>
        <family val="1"/>
        <charset val="204"/>
      </rPr>
      <t>:</t>
    </r>
  </si>
  <si>
    <r>
      <t xml:space="preserve">Срок участия в Уставном капитале </t>
    </r>
    <r>
      <rPr>
        <sz val="12"/>
        <rFont val="Times New Roman"/>
        <family val="1"/>
        <charset val="204"/>
      </rPr>
      <t>(</t>
    </r>
    <r>
      <rPr>
        <i/>
        <sz val="12"/>
        <rFont val="Times New Roman"/>
        <family val="1"/>
        <charset val="204"/>
      </rPr>
      <t>месяцев</t>
    </r>
    <r>
      <rPr>
        <sz val="12"/>
        <rFont val="Times New Roman"/>
        <family val="1"/>
        <charset val="204"/>
      </rPr>
      <t>)</t>
    </r>
  </si>
  <si>
    <t>Текущий годовой объем производимой продукции/услуги:</t>
  </si>
  <si>
    <t>Производственная мощность планируемого проекта в год:</t>
  </si>
  <si>
    <t>строительство и пополнение оборотного капитала</t>
  </si>
  <si>
    <t>Производство швейно продукции</t>
  </si>
  <si>
    <t>запуск современной швейно фабрики</t>
  </si>
  <si>
    <t>Кеминский район, г. Кемин, ул. Ленина 55</t>
  </si>
  <si>
    <t>детская верхняя одежда</t>
  </si>
  <si>
    <t>производство до 5000 единиц детской одежды в год</t>
  </si>
  <si>
    <t>с последующим выходом НИФ и продажей Заявителю долю по окончанию срока инвестиций</t>
  </si>
  <si>
    <t>Для проведения оценки Проекта в приложении к настоящей заявке направляем весь перечень требуемых документов, содержащую информацию о Заявителе и о Проекте. Настоящим удостоверяем, что указанная в прилагаемой Анкете Заявителя, Бизнес Плане и перечне документов информация является полной и достоверной и может быть подтверждена в случае необходимости документально. Выражаем согласие на полную проверку достоверности указанных данных. Обязуемся своевременно информировать НИФ обо всех изменениях данной информации, о существенных изменениях финансового состояния Заявителя и представлять по Вашему запросу все необходимые для подтверждения представленной информации документы, а также любую обоснованно запрошенную дополнительную информацию.</t>
  </si>
  <si>
    <t>К данным сведениям могут относиться сведения о Заявителе (включая о руководителях, собственниках и связанных компаний), как Клиента НИФ, сведения по финансированию (вид кредита, сумма кредита, роль субъекта, дата подачи заявления, подробные сведения об истории выплат, непогашенный остаток, сумма дефолта и общая сумма долга по данному счету, сведения о поручителях/гарантах, залогодателях и других лиц, у которых образовались или имеются обязательства перед Поставщиками информации и др. сведения), полученным мною в НИФ, сведения о мерах, предпринятых в отношении о Заявителе (включая о руководителях, собственниках и связанных компаний) в связи с неисполнением или ненадлежащим исполнением своих обязательств по кредитам и иные сведения, ставшие известными НИФ в период рассмотрения и оформления документов, в процессе выдачи и погашения кредита.</t>
  </si>
  <si>
    <t>При этом со стороны НИФ гарантируется строгая конфиденциальность использования всей информации, предоставленной c моей стороны.</t>
  </si>
  <si>
    <r>
      <rPr>
        <b/>
        <sz val="18"/>
        <rFont val="Times New Roman"/>
        <family val="1"/>
        <charset val="204"/>
      </rPr>
      <t>Важно!</t>
    </r>
    <r>
      <rPr>
        <sz val="12"/>
        <rFont val="Times New Roman"/>
        <family val="1"/>
        <charset val="204"/>
      </rPr>
      <t xml:space="preserve">
Данный файл является собственностью ОАО "Национальный инвестиционный фонд Кыргызской Республики" (далее - НИФ). Его копирование, модификация или передача третьим лицам без разрешения НИФ строго запрещены. Нарушение данных условий может повлечь за собой юридическую ответственность в соответствии с законодательством Кыргызской Республики.</t>
    </r>
  </si>
  <si>
    <r>
      <t xml:space="preserve">Этот файл используется для подачи заявки на финансирование в НИФ и содержит автоматизированные функции для удобства заполнения. </t>
    </r>
    <r>
      <rPr>
        <b/>
        <sz val="12"/>
        <rFont val="Times New Roman"/>
        <family val="1"/>
        <charset val="204"/>
      </rPr>
      <t>Необходимо заполнить все листы, включая основные данные и отчеты.</t>
    </r>
    <r>
      <rPr>
        <sz val="12"/>
        <rFont val="Times New Roman"/>
        <family val="1"/>
        <charset val="204"/>
      </rPr>
      <t xml:space="preserve"> Убедитесь, что вся информация введена корректно и полностью.</t>
    </r>
  </si>
  <si>
    <t>1. Содержание</t>
  </si>
  <si>
    <t>2. Заявка</t>
  </si>
  <si>
    <t>2. Анкета (Приложение №1)</t>
  </si>
  <si>
    <t>3. Баланс (Приложение №2)</t>
  </si>
  <si>
    <t>3. Отчет о прибылях и убытках (Приложение №3)</t>
  </si>
  <si>
    <t>4. Отчет о движении денежных средств (Приложение №4)</t>
  </si>
  <si>
    <t>5. Расшифровки кредиторской и дебиторской задолженности баланса (Приложение №5)</t>
  </si>
  <si>
    <t>6. Расшифровка ТМЗ и запасы вспомогательных материалов (Приложение №6)</t>
  </si>
  <si>
    <t>7. Расшифровка выручки (Приложение №7)</t>
  </si>
  <si>
    <t>Контактное лицо, ответственное за ведение переговоров</t>
  </si>
  <si>
    <t>ИНФОРМАЦИЯ ОБ АФФИЛИРОВАННЫХ ЛИЦАХ*, ПОЛУЧИВШИЕ ФИНАНСИРОВАНИЕ ОТ НИФ</t>
  </si>
  <si>
    <t>Сумма полученного финансирования от ниф,
сом</t>
  </si>
  <si>
    <t>Уставной капитал, сом</t>
  </si>
  <si>
    <t>Нижеподписавшийся настоящим подтверждает, что вся информация и сведения, включенные в это заявление и приложенные документы верны, полны и точны. Нижеподписавшийся согласен немедленно известить ОАО "Национальный инвестиционный фонд Кыргызской Республики" (далее - НИФ) обо всех существенных изменениях в данной информации. Нижеподписавшийся также уполномочивает НИФ, при необходимости, ознакомиться с деятельностью Заявителя на месте, запрашивать данные о Заявителе у любого государственного, коммерческого или другого юридического лица без предварительного уведомления Заявителя.</t>
  </si>
  <si>
    <t>Если у вас возникли вопросы по работе с файлом или требуется техническая поддержка, пожалуйста, свяжитесь с сотрудником ОАО "Национальный инвестиционный фонд Кыргызской Республики".</t>
  </si>
  <si>
    <t>Заполненная анкета может быть представлена по следующему адресу: 720040, Кыргызская Республика,
 г. Бишкек, ул. Токтогула, 125/1, башня "А", тeл: +996 (880) 000430 или по электронной почте: office@nif.kg</t>
  </si>
  <si>
    <t>кыргызский сом</t>
  </si>
  <si>
    <t xml:space="preserve">ПЕРЕЧЕНЬ ДОКУМЕНТОВ, ПРЕДСТАВЛЯЕМЫХ В СОСТАВЕ ИНВЕСТИЦИОННОЙ ЗАЯВКИ
</t>
  </si>
  <si>
    <t xml:space="preserve">Заверенная копия учредительных документов Компании в действующей редакции со всеми изменениями и дополнениями (при наличии).
</t>
  </si>
  <si>
    <t xml:space="preserve">Документы, подтверждающие полномочия должностных лиц Компании: копия протокола/решения об избрании/назначении лица, имеющего право заключать сделки от имени Компании без доверенности, либо копия доверенности, заверенная Компанией, оригинал банковской карточки с образцами подписей и оттиском печати.
</t>
  </si>
  <si>
    <t xml:space="preserve">Заверенные копии свидетельства о государственной регистрации Компании в качестве юридического лица.
</t>
  </si>
  <si>
    <t xml:space="preserve">Сведения о постановке на учет в налоговом органе по месту нахождения юридического лица (заверенная копия), сведения из налогового органа о наличии/отсутствии задолженности по налогам, сборам и другим обязательным платежам (копия).
</t>
  </si>
  <si>
    <t xml:space="preserve">Сведения о постановке на учет в органе Социального Фонда по месту нахождения юридического лица (заверенная копия), сведения из органа Социального Фонда о наличии/отсутствии задолженности по социальным отчислениям и другим обязательным платежам (копия).
</t>
  </si>
  <si>
    <t>Выписка из реестра акционеров/участников Компании на текущую дату, при наличии</t>
  </si>
  <si>
    <t xml:space="preserve">Копии паспортов учредителей/ основных акционеров/ руководителей Компании.
</t>
  </si>
  <si>
    <t xml:space="preserve">Резюме/ копии паспортов ключевого персонала Компании.
</t>
  </si>
  <si>
    <t>Выписка с банковского счета за последние 2 года в электронном формате</t>
  </si>
  <si>
    <t xml:space="preserve">Лицензии (нотариально заверенные копии) на осуществление лицензируемых видов деятельности либо письмо об отсутствии лицензируемых видов деятельности (оригинал). 
</t>
  </si>
  <si>
    <t>Копии кредитных договоров с договорами залога и графиком погашения</t>
  </si>
  <si>
    <t>Отчет по кредитной истории (КИБ) по инициатору и основным учредителям</t>
  </si>
  <si>
    <t xml:space="preserve">Финансовая отчетность за последние 3 отчетных года (или за весь период существования, если он менее 3-х лет), в том числе на последнюю отчетную дату в текущем и предыдущем финансовом году.
Финансовая отчетность может быть предоставлена в виде копий отчетов, заверенных печатью организации и/или с подписью (в случае отсутствия печати)
В составе финансовой отчетности должны быть представлены следующие документы: 
• Форма № 1. Бухгалтерский баланс (Отчет о финансовом состоянии);
• Форма № 2. Отчет о прибылях и убытках (Отчет о финансовых результатах);
• Форма № 3. Отчет о движении денежных средств;
Приложение к финансовой отчетности – бухгалтерские пояснения/комментарии о значительных изменениях в деятельности Компании, а также расшифровка материальных статей финансовой отчетности.
</t>
  </si>
  <si>
    <t>Бизнес план с расчетами (в бумажном и электронном формате)</t>
  </si>
  <si>
    <t>ЗАЯВКА НА ПОЛУЧЕНИЕ ИНВЕСТИЦИЙ 
В ОАО "НАЦИОНАЛЬНЫЙ ИНВЕСТИЦИОННЫЙ
 ФОНД КЫРГЫЗСКОЙ РЕСПУБЛИКЕ" (далее - НИФ)</t>
  </si>
  <si>
    <t>Цель запрашиваемого инвестиций: 
(согласно структуре затрат)</t>
  </si>
  <si>
    <t>Валюта инвестиций:</t>
  </si>
  <si>
    <t>Сумма запрашиваемого инвестиций:</t>
  </si>
  <si>
    <t>Из них сумма инвестиций НИФ:</t>
  </si>
  <si>
    <t>Настоящим Заявитель как Клиент НИФ, настоящим дает свое согласие на предоставление и/или получение уполномоченными сотрудниками НИФ любых сведений о Заявителе (включая о руководителях, собственниках и связанных компаний) в/из Кредитного бюро, осуществляющее формирование кредитных историй и их обмен между финансово-кредитными учреждениями и иными юридическими/физическими лицами, в целях снижения рисков (в том числе кредитных), недопущения перезадолженности и упрощения процедуры рассмотрения и предоставления инвестиций.</t>
  </si>
  <si>
    <t>Доля участия Заявителя в проект:</t>
  </si>
  <si>
    <t>вклад в проект в виде имеющегося земельного участка, здания и текущего оборудования и инызх активов</t>
  </si>
  <si>
    <t>8. Перечень документов (Приложение №8)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</si>
</sst>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.00_р_._-;\-* #,##0.00_р_._-;_-* &quot;-&quot;??_р_._-;_-@_-"/>
    <numFmt numFmtId="165" formatCode="0.0%"/>
    <numFmt numFmtId="166" formatCode="_-* #,##0_р_._-;\-* #,##0_р_._-;_-* &quot;-&quot;??_р_._-;_-@_-"/>
    <numFmt numFmtId="167" formatCode="0.00\x"/>
    <numFmt numFmtId="168" formatCode="#,##0_ ;[Red]\-#,##0\ "/>
    <numFmt numFmtId="169" formatCode="#,##0.0_ ;[Red]\-#,##0.0\ "/>
    <numFmt numFmtId="170" formatCode="[$-F800]dddd\,\ mmmm\ dd\,\ yyyy"/>
    <numFmt numFmtId="171" formatCode="dd/mm/yy;@"/>
    <numFmt numFmtId="172" formatCode="#,##0.00_ ;[Red]\-#,##0.00\ "/>
    <numFmt numFmtId="173" formatCode="[$-419]mmmm\ yyyy;@"/>
    <numFmt numFmtId="174" formatCode="#,##0.00\ [$сом-440];[Red]\-#,##0.00\ [$сом-440]"/>
    <numFmt numFmtId="175" formatCode="[$-419]d\ mmm\ yy;@"/>
  </numFmts>
  <fonts count="68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Arial"/>
      <family val="2"/>
    </font>
    <font>
      <sz val="10"/>
      <name val="Arial"/>
      <family val="2"/>
      <charset val="204"/>
    </font>
    <font>
      <u/>
      <sz val="10"/>
      <color indexed="12"/>
      <name val="Arial Cyr"/>
      <charset val="204"/>
    </font>
    <font>
      <b/>
      <sz val="12"/>
      <name val="Arial"/>
      <family val="2"/>
    </font>
    <font>
      <sz val="8"/>
      <name val="Arial Cyr"/>
      <charset val="204"/>
    </font>
    <font>
      <b/>
      <sz val="14"/>
      <name val="Arial"/>
      <family val="2"/>
    </font>
    <font>
      <sz val="9"/>
      <name val="Arial"/>
      <family val="2"/>
      <charset val="204"/>
    </font>
    <font>
      <sz val="11"/>
      <name val="Arial"/>
      <family val="2"/>
    </font>
    <font>
      <i/>
      <sz val="10"/>
      <name val="Arial"/>
      <family val="2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b/>
      <u/>
      <sz val="10"/>
      <color indexed="12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color theme="8" tint="-0.49998474074526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4"/>
      <color theme="8" tint="-0.49998474074526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9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9"/>
      <name val="Arial"/>
      <family val="2"/>
      <charset val="204"/>
    </font>
    <font>
      <sz val="9"/>
      <color theme="0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14"/>
      <name val="Arial"/>
      <family val="2"/>
      <charset val="204"/>
    </font>
    <font>
      <sz val="9"/>
      <color indexed="9"/>
      <name val="Arial"/>
      <family val="2"/>
      <charset val="204"/>
    </font>
    <font>
      <b/>
      <sz val="11"/>
      <color indexed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9"/>
      <color theme="8" tint="-0.499984740745262"/>
      <name val="Arial"/>
      <family val="2"/>
      <charset val="204"/>
    </font>
    <font>
      <u/>
      <sz val="12"/>
      <color indexed="12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4" tint="-0.249977111117893"/>
      <name val="Times New Roman"/>
      <family val="1"/>
      <charset val="204"/>
    </font>
    <font>
      <sz val="10"/>
      <color theme="4" tint="-0.249977111117893"/>
      <name val="Times New Roman"/>
      <family val="1"/>
      <charset val="204"/>
    </font>
    <font>
      <b/>
      <u/>
      <sz val="18"/>
      <color theme="4" tint="-0.249977111117893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theme="4" tint="-0.249977111117893"/>
      <name val="Arial"/>
      <family val="2"/>
      <charset val="204"/>
    </font>
    <font>
      <b/>
      <sz val="9"/>
      <color theme="4" tint="-0.249977111117893"/>
      <name val="Arial"/>
      <family val="2"/>
      <charset val="204"/>
    </font>
    <font>
      <i/>
      <sz val="11"/>
      <color theme="4" tint="-0.249977111117893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color rgb="FF000000"/>
      <name val="Segoe UI"/>
      <charset val="1"/>
    </font>
    <font>
      <sz val="10"/>
      <color rgb="FF000000"/>
      <name val="Arial Cyr"/>
      <charset val="1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FDCFF"/>
        <bgColor indexed="64"/>
      </patternFill>
    </fill>
  </fills>
  <borders count="3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6">
    <xf numFmtId="0" fontId="0" fillId="0" borderId="0"/>
    <xf numFmtId="38" fontId="4" fillId="2" borderId="0" applyNumberFormat="0">
      <alignment horizontal="center" wrapText="1"/>
    </xf>
    <xf numFmtId="17" fontId="4" fillId="3" borderId="0">
      <alignment horizontal="center" wrapText="1"/>
    </xf>
    <xf numFmtId="38" fontId="4" fillId="4" borderId="0" applyNumberFormat="0" applyBorder="0">
      <alignment horizontal="center" wrapText="1"/>
    </xf>
    <xf numFmtId="38" fontId="9" fillId="5" borderId="1">
      <alignment vertical="top" wrapText="1"/>
    </xf>
    <xf numFmtId="38" fontId="6" fillId="5" borderId="1">
      <alignment vertical="top"/>
    </xf>
    <xf numFmtId="38" fontId="10" fillId="6" borderId="0" applyNumberFormat="0" applyFont="0" applyBorder="0" applyAlignment="0">
      <alignment vertical="top" wrapText="1"/>
    </xf>
    <xf numFmtId="38" fontId="3" fillId="6" borderId="0" applyNumberFormat="0">
      <alignment horizontal="center" vertical="top" wrapText="1"/>
    </xf>
    <xf numFmtId="38" fontId="4" fillId="0" borderId="2">
      <alignment horizontal="right" vertical="top" wrapText="1"/>
    </xf>
    <xf numFmtId="167" fontId="4" fillId="0" borderId="2">
      <alignment horizontal="right" vertical="top"/>
    </xf>
    <xf numFmtId="9" fontId="4" fillId="0" borderId="2">
      <alignment horizontal="right" vertical="top"/>
    </xf>
    <xf numFmtId="165" fontId="4" fillId="0" borderId="2">
      <alignment horizontal="right" vertical="top"/>
    </xf>
    <xf numFmtId="10" fontId="4" fillId="0" borderId="2">
      <alignment horizontal="right" vertical="top"/>
    </xf>
    <xf numFmtId="38" fontId="3" fillId="6" borderId="3" applyNumberFormat="0">
      <alignment horizontal="center" wrapText="1"/>
    </xf>
    <xf numFmtId="38" fontId="6" fillId="5" borderId="4">
      <alignment vertical="top" wrapText="1"/>
    </xf>
    <xf numFmtId="38" fontId="10" fillId="3" borderId="5">
      <alignment vertical="top" wrapText="1"/>
    </xf>
    <xf numFmtId="38" fontId="10" fillId="6" borderId="6">
      <alignment vertical="top" wrapText="1"/>
    </xf>
    <xf numFmtId="38" fontId="3" fillId="3" borderId="6">
      <alignment vertical="top" wrapText="1"/>
    </xf>
    <xf numFmtId="38" fontId="3" fillId="6" borderId="6">
      <alignment vertical="top" wrapText="1"/>
    </xf>
    <xf numFmtId="38" fontId="11" fillId="3" borderId="6">
      <alignment horizontal="right" vertical="top" wrapText="1"/>
    </xf>
    <xf numFmtId="38" fontId="11" fillId="6" borderId="6">
      <alignment horizontal="right" vertical="top" wrapText="1"/>
    </xf>
    <xf numFmtId="38" fontId="8" fillId="7" borderId="0">
      <alignment horizontal="center" vertical="top"/>
    </xf>
    <xf numFmtId="38" fontId="11" fillId="8" borderId="5">
      <alignment vertical="top" wrapText="1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3" fillId="0" borderId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8" fillId="0" borderId="32" applyNumberFormat="0" applyFill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</cellStyleXfs>
  <cellXfs count="307">
    <xf numFmtId="0" fontId="0" fillId="0" borderId="0" xfId="0"/>
    <xf numFmtId="0" fontId="14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18" fillId="0" borderId="32" xfId="30"/>
    <xf numFmtId="0" fontId="21" fillId="0" borderId="0" xfId="0" applyFont="1" applyAlignment="1">
      <alignment vertical="center" wrapText="1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vertical="center"/>
    </xf>
    <xf numFmtId="0" fontId="20" fillId="0" borderId="29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20" fillId="0" borderId="29" xfId="0" applyFont="1" applyBorder="1" applyAlignment="1">
      <alignment vertical="center"/>
    </xf>
    <xf numFmtId="0" fontId="20" fillId="0" borderId="30" xfId="0" applyFont="1" applyBorder="1" applyAlignment="1">
      <alignment vertical="center"/>
    </xf>
    <xf numFmtId="0" fontId="20" fillId="0" borderId="21" xfId="0" applyFont="1" applyBorder="1" applyAlignment="1">
      <alignment vertical="center"/>
    </xf>
    <xf numFmtId="0" fontId="20" fillId="0" borderId="20" xfId="0" applyFont="1" applyBorder="1" applyAlignment="1">
      <alignment vertical="center"/>
    </xf>
    <xf numFmtId="0" fontId="20" fillId="0" borderId="31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30" fillId="0" borderId="0" xfId="0" applyFont="1"/>
    <xf numFmtId="0" fontId="31" fillId="0" borderId="0" xfId="0" applyFont="1" applyAlignment="1">
      <alignment vertical="top"/>
    </xf>
    <xf numFmtId="0" fontId="32" fillId="0" borderId="0" xfId="0" applyFont="1"/>
    <xf numFmtId="0" fontId="3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left" indent="2"/>
    </xf>
    <xf numFmtId="0" fontId="33" fillId="0" borderId="20" xfId="0" applyFont="1" applyBorder="1" applyAlignment="1">
      <alignment horizontal="right"/>
    </xf>
    <xf numFmtId="15" fontId="33" fillId="0" borderId="20" xfId="0" applyNumberFormat="1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top"/>
    </xf>
    <xf numFmtId="171" fontId="32" fillId="0" borderId="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 indent="1"/>
    </xf>
    <xf numFmtId="49" fontId="33" fillId="0" borderId="2" xfId="0" applyNumberFormat="1" applyFont="1" applyBorder="1" applyAlignment="1">
      <alignment horizontal="center" vertical="center"/>
    </xf>
    <xf numFmtId="172" fontId="32" fillId="0" borderId="2" xfId="0" applyNumberFormat="1" applyFont="1" applyBorder="1" applyAlignment="1">
      <alignment vertical="center"/>
    </xf>
    <xf numFmtId="172" fontId="30" fillId="0" borderId="2" xfId="0" applyNumberFormat="1" applyFont="1" applyBorder="1" applyAlignment="1">
      <alignment vertical="center"/>
    </xf>
    <xf numFmtId="0" fontId="33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33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72" fontId="30" fillId="0" borderId="2" xfId="0" applyNumberFormat="1" applyFont="1" applyBorder="1"/>
    <xf numFmtId="172" fontId="30" fillId="0" borderId="0" xfId="0" applyNumberFormat="1" applyFont="1"/>
    <xf numFmtId="172" fontId="32" fillId="0" borderId="0" xfId="0" applyNumberFormat="1" applyFo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top" wrapText="1"/>
    </xf>
    <xf numFmtId="166" fontId="33" fillId="0" borderId="2" xfId="0" applyNumberFormat="1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164" fontId="33" fillId="0" borderId="0" xfId="28" applyFont="1" applyFill="1" applyBorder="1" applyAlignment="1" applyProtection="1">
      <alignment horizontal="center" vertical="center" wrapText="1"/>
    </xf>
    <xf numFmtId="166" fontId="9" fillId="0" borderId="0" xfId="0" applyNumberFormat="1" applyFont="1"/>
    <xf numFmtId="166" fontId="9" fillId="0" borderId="0" xfId="28" applyNumberFormat="1" applyFont="1" applyBorder="1" applyProtection="1"/>
    <xf numFmtId="166" fontId="9" fillId="0" borderId="0" xfId="28" applyNumberFormat="1" applyFont="1" applyProtection="1"/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9" fillId="0" borderId="0" xfId="0" applyFont="1"/>
    <xf numFmtId="0" fontId="40" fillId="0" borderId="0" xfId="0" applyFont="1"/>
    <xf numFmtId="0" fontId="39" fillId="0" borderId="0" xfId="0" applyFont="1" applyAlignment="1">
      <alignment vertical="top" wrapText="1"/>
    </xf>
    <xf numFmtId="0" fontId="41" fillId="0" borderId="0" xfId="0" applyFont="1" applyAlignment="1">
      <alignment vertical="top"/>
    </xf>
    <xf numFmtId="0" fontId="42" fillId="0" borderId="0" xfId="0" applyFont="1" applyAlignment="1">
      <alignment vertical="top"/>
    </xf>
    <xf numFmtId="0" fontId="39" fillId="0" borderId="2" xfId="0" applyFont="1" applyBorder="1" applyAlignment="1">
      <alignment vertical="top" wrapText="1"/>
    </xf>
    <xf numFmtId="173" fontId="39" fillId="0" borderId="2" xfId="0" applyNumberFormat="1" applyFont="1" applyBorder="1" applyAlignment="1">
      <alignment horizontal="center" vertical="top" wrapText="1"/>
    </xf>
    <xf numFmtId="172" fontId="39" fillId="0" borderId="2" xfId="0" applyNumberFormat="1" applyFont="1" applyBorder="1" applyAlignment="1">
      <alignment vertical="top" wrapText="1"/>
    </xf>
    <xf numFmtId="0" fontId="42" fillId="0" borderId="2" xfId="0" applyFont="1" applyBorder="1" applyAlignment="1">
      <alignment vertical="top" wrapText="1"/>
    </xf>
    <xf numFmtId="171" fontId="42" fillId="0" borderId="2" xfId="0" applyNumberFormat="1" applyFont="1" applyBorder="1" applyAlignment="1">
      <alignment vertical="top" wrapText="1"/>
    </xf>
    <xf numFmtId="172" fontId="42" fillId="0" borderId="2" xfId="0" applyNumberFormat="1" applyFont="1" applyBorder="1" applyAlignment="1">
      <alignment vertical="top" wrapText="1"/>
    </xf>
    <xf numFmtId="171" fontId="39" fillId="0" borderId="2" xfId="0" applyNumberFormat="1" applyFont="1" applyBorder="1" applyAlignment="1">
      <alignment vertical="top" wrapText="1"/>
    </xf>
    <xf numFmtId="174" fontId="42" fillId="0" borderId="2" xfId="0" applyNumberFormat="1" applyFont="1" applyBorder="1" applyAlignment="1">
      <alignment vertical="top" wrapText="1"/>
    </xf>
    <xf numFmtId="175" fontId="39" fillId="0" borderId="2" xfId="0" applyNumberFormat="1" applyFont="1" applyBorder="1" applyAlignment="1">
      <alignment horizontal="right" vertical="top" wrapText="1"/>
    </xf>
    <xf numFmtId="0" fontId="42" fillId="0" borderId="0" xfId="0" applyFont="1"/>
    <xf numFmtId="0" fontId="42" fillId="0" borderId="0" xfId="0" applyFont="1" applyAlignment="1">
      <alignment vertical="top" wrapText="1"/>
    </xf>
    <xf numFmtId="172" fontId="42" fillId="0" borderId="0" xfId="0" applyNumberFormat="1" applyFont="1" applyAlignment="1">
      <alignment vertical="top" wrapText="1"/>
    </xf>
    <xf numFmtId="0" fontId="42" fillId="0" borderId="0" xfId="0" applyFont="1" applyAlignment="1">
      <alignment horizontal="center" vertical="top" wrapText="1"/>
    </xf>
    <xf numFmtId="168" fontId="39" fillId="0" borderId="2" xfId="0" applyNumberFormat="1" applyFont="1" applyBorder="1" applyAlignment="1">
      <alignment vertical="top" wrapText="1"/>
    </xf>
    <xf numFmtId="4" fontId="39" fillId="0" borderId="2" xfId="0" applyNumberFormat="1" applyFont="1" applyBorder="1" applyAlignment="1">
      <alignment vertical="top" wrapText="1"/>
    </xf>
    <xf numFmtId="4" fontId="39" fillId="0" borderId="0" xfId="0" applyNumberFormat="1" applyFont="1" applyAlignment="1">
      <alignment vertical="top" wrapText="1"/>
    </xf>
    <xf numFmtId="0" fontId="14" fillId="0" borderId="0" xfId="0" applyFont="1" applyAlignment="1" applyProtection="1">
      <alignment wrapText="1"/>
      <protection locked="0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right" vertical="center"/>
    </xf>
    <xf numFmtId="170" fontId="23" fillId="0" borderId="0" xfId="0" applyNumberFormat="1" applyFont="1" applyAlignment="1" applyProtection="1">
      <alignment vertical="center" wrapText="1"/>
      <protection locked="0"/>
    </xf>
    <xf numFmtId="0" fontId="16" fillId="0" borderId="0" xfId="0" applyFont="1" applyAlignment="1">
      <alignment horizontal="center" vertical="center" wrapText="1"/>
    </xf>
    <xf numFmtId="0" fontId="14" fillId="0" borderId="2" xfId="0" applyFont="1" applyBorder="1" applyAlignment="1" applyProtection="1">
      <alignment horizontal="left" vertical="center" wrapText="1"/>
      <protection locked="0"/>
    </xf>
    <xf numFmtId="166" fontId="14" fillId="0" borderId="20" xfId="28" applyNumberFormat="1" applyFont="1" applyFill="1" applyBorder="1" applyAlignment="1" applyProtection="1">
      <alignment horizontal="left" vertical="center" wrapText="1"/>
      <protection locked="0"/>
    </xf>
    <xf numFmtId="0" fontId="14" fillId="0" borderId="21" xfId="0" applyFont="1" applyBorder="1" applyAlignment="1" applyProtection="1">
      <alignment horizontal="left" vertical="center" wrapText="1"/>
      <protection locked="0"/>
    </xf>
    <xf numFmtId="0" fontId="14" fillId="0" borderId="20" xfId="0" applyFont="1" applyBorder="1" applyAlignment="1" applyProtection="1">
      <alignment horizontal="left" vertical="center" wrapText="1"/>
      <protection locked="0"/>
    </xf>
    <xf numFmtId="0" fontId="14" fillId="0" borderId="11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4" fillId="0" borderId="31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 wrapText="1"/>
    </xf>
    <xf numFmtId="0" fontId="36" fillId="0" borderId="0" xfId="0" applyFont="1" applyAlignment="1">
      <alignment horizontal="left" vertical="center"/>
    </xf>
    <xf numFmtId="14" fontId="44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wrapText="1"/>
    </xf>
    <xf numFmtId="0" fontId="20" fillId="0" borderId="0" xfId="0" applyFont="1"/>
    <xf numFmtId="0" fontId="45" fillId="0" borderId="0" xfId="23" applyFont="1" applyAlignment="1" applyProtection="1"/>
    <xf numFmtId="0" fontId="29" fillId="0" borderId="0" xfId="0" applyFont="1" applyAlignment="1">
      <alignment vertical="center" wrapText="1"/>
    </xf>
    <xf numFmtId="49" fontId="9" fillId="0" borderId="2" xfId="0" applyNumberFormat="1" applyFont="1" applyBorder="1" applyAlignment="1" applyProtection="1">
      <alignment vertical="center" wrapText="1"/>
      <protection locked="0"/>
    </xf>
    <xf numFmtId="169" fontId="9" fillId="0" borderId="2" xfId="0" applyNumberFormat="1" applyFont="1" applyBorder="1" applyAlignment="1" applyProtection="1">
      <alignment vertical="center" wrapText="1"/>
      <protection locked="0"/>
    </xf>
    <xf numFmtId="0" fontId="9" fillId="0" borderId="7" xfId="0" applyFont="1" applyBorder="1" applyAlignment="1" applyProtection="1">
      <alignment vertical="center" wrapText="1"/>
      <protection locked="0"/>
    </xf>
    <xf numFmtId="171" fontId="9" fillId="0" borderId="2" xfId="0" applyNumberFormat="1" applyFont="1" applyBorder="1" applyAlignment="1" applyProtection="1">
      <alignment vertical="center" wrapText="1"/>
      <protection locked="0"/>
    </xf>
    <xf numFmtId="4" fontId="9" fillId="0" borderId="2" xfId="28" applyNumberFormat="1" applyFont="1" applyFill="1" applyBorder="1" applyAlignment="1" applyProtection="1">
      <alignment vertical="center" wrapText="1"/>
      <protection locked="0"/>
    </xf>
    <xf numFmtId="3" fontId="9" fillId="0" borderId="2" xfId="28" applyNumberFormat="1" applyFont="1" applyFill="1" applyBorder="1" applyAlignment="1" applyProtection="1">
      <alignment vertical="center" wrapText="1"/>
      <protection locked="0"/>
    </xf>
    <xf numFmtId="10" fontId="9" fillId="0" borderId="2" xfId="26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vertical="top"/>
    </xf>
    <xf numFmtId="10" fontId="14" fillId="0" borderId="2" xfId="26" applyNumberFormat="1" applyFont="1" applyFill="1" applyBorder="1" applyAlignment="1" applyProtection="1">
      <alignment vertical="center" wrapText="1"/>
      <protection locked="0"/>
    </xf>
    <xf numFmtId="4" fontId="14" fillId="0" borderId="2" xfId="26" applyNumberFormat="1" applyFont="1" applyFill="1" applyBorder="1" applyAlignment="1" applyProtection="1">
      <alignment vertical="center" wrapText="1"/>
      <protection locked="0"/>
    </xf>
    <xf numFmtId="0" fontId="16" fillId="10" borderId="2" xfId="0" applyFont="1" applyFill="1" applyBorder="1" applyAlignment="1">
      <alignment horizontal="left" vertical="center" wrapText="1"/>
    </xf>
    <xf numFmtId="0" fontId="16" fillId="10" borderId="2" xfId="0" applyFont="1" applyFill="1" applyBorder="1" applyAlignment="1">
      <alignment vertical="center" wrapText="1"/>
    </xf>
    <xf numFmtId="0" fontId="16" fillId="10" borderId="2" xfId="0" applyFont="1" applyFill="1" applyBorder="1" applyAlignment="1">
      <alignment horizontal="center" vertical="center" wrapText="1"/>
    </xf>
    <xf numFmtId="4" fontId="16" fillId="10" borderId="11" xfId="26" applyNumberFormat="1" applyFont="1" applyFill="1" applyBorder="1" applyAlignment="1">
      <alignment vertical="center" wrapText="1"/>
    </xf>
    <xf numFmtId="165" fontId="16" fillId="10" borderId="11" xfId="26" applyNumberFormat="1" applyFont="1" applyFill="1" applyBorder="1" applyAlignment="1">
      <alignment vertical="center" wrapText="1"/>
    </xf>
    <xf numFmtId="0" fontId="35" fillId="9" borderId="2" xfId="0" applyFont="1" applyFill="1" applyBorder="1" applyAlignment="1">
      <alignment horizontal="center" vertical="center"/>
    </xf>
    <xf numFmtId="0" fontId="52" fillId="0" borderId="0" xfId="0" applyFont="1"/>
    <xf numFmtId="0" fontId="53" fillId="0" borderId="0" xfId="0" applyFont="1" applyAlignment="1">
      <alignment vertical="top"/>
    </xf>
    <xf numFmtId="0" fontId="54" fillId="0" borderId="0" xfId="0" applyFont="1"/>
    <xf numFmtId="0" fontId="55" fillId="0" borderId="2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right" vertical="center"/>
    </xf>
    <xf numFmtId="171" fontId="55" fillId="0" borderId="2" xfId="0" applyNumberFormat="1" applyFont="1" applyBorder="1" applyAlignment="1">
      <alignment horizontal="center" vertical="center"/>
    </xf>
    <xf numFmtId="0" fontId="56" fillId="9" borderId="2" xfId="0" applyFont="1" applyFill="1" applyBorder="1" applyAlignment="1">
      <alignment horizontal="left" vertical="center"/>
    </xf>
    <xf numFmtId="0" fontId="57" fillId="9" borderId="2" xfId="0" applyFont="1" applyFill="1" applyBorder="1" applyAlignment="1">
      <alignment horizontal="center" vertical="center"/>
    </xf>
    <xf numFmtId="172" fontId="57" fillId="9" borderId="2" xfId="0" applyNumberFormat="1" applyFont="1" applyFill="1" applyBorder="1" applyAlignment="1">
      <alignment vertical="center"/>
    </xf>
    <xf numFmtId="0" fontId="58" fillId="0" borderId="2" xfId="0" applyFont="1" applyBorder="1" applyAlignment="1">
      <alignment horizontal="center" vertical="center"/>
    </xf>
    <xf numFmtId="0" fontId="55" fillId="0" borderId="2" xfId="0" applyFont="1" applyBorder="1" applyAlignment="1">
      <alignment horizontal="center" vertical="center"/>
    </xf>
    <xf numFmtId="172" fontId="55" fillId="0" borderId="2" xfId="0" applyNumberFormat="1" applyFont="1" applyBorder="1" applyAlignment="1">
      <alignment vertical="center"/>
    </xf>
    <xf numFmtId="0" fontId="58" fillId="0" borderId="2" xfId="0" applyFont="1" applyBorder="1" applyAlignment="1">
      <alignment horizontal="left" vertical="center"/>
    </xf>
    <xf numFmtId="172" fontId="58" fillId="10" borderId="2" xfId="0" applyNumberFormat="1" applyFont="1" applyFill="1" applyBorder="1" applyAlignment="1" applyProtection="1">
      <alignment vertical="center"/>
      <protection locked="0"/>
    </xf>
    <xf numFmtId="0" fontId="55" fillId="0" borderId="2" xfId="0" applyFont="1" applyBorder="1" applyAlignment="1">
      <alignment horizontal="left" vertical="center"/>
    </xf>
    <xf numFmtId="0" fontId="58" fillId="0" borderId="18" xfId="0" applyFont="1" applyBorder="1" applyAlignment="1">
      <alignment horizontal="center" vertical="center"/>
    </xf>
    <xf numFmtId="0" fontId="58" fillId="0" borderId="2" xfId="0" applyFont="1" applyBorder="1" applyAlignment="1">
      <alignment horizontal="left" vertical="center" indent="3"/>
    </xf>
    <xf numFmtId="172" fontId="58" fillId="0" borderId="2" xfId="0" applyNumberFormat="1" applyFont="1" applyBorder="1" applyAlignment="1">
      <alignment vertical="center"/>
    </xf>
    <xf numFmtId="0" fontId="59" fillId="0" borderId="18" xfId="0" applyFont="1" applyBorder="1" applyAlignment="1">
      <alignment horizontal="center" vertical="center"/>
    </xf>
    <xf numFmtId="0" fontId="59" fillId="0" borderId="2" xfId="0" applyFont="1" applyBorder="1" applyAlignment="1">
      <alignment horizontal="left" vertical="center" indent="3"/>
    </xf>
    <xf numFmtId="172" fontId="59" fillId="10" borderId="2" xfId="0" applyNumberFormat="1" applyFont="1" applyFill="1" applyBorder="1" applyAlignment="1" applyProtection="1">
      <alignment vertical="center"/>
      <protection locked="0"/>
    </xf>
    <xf numFmtId="0" fontId="60" fillId="0" borderId="0" xfId="0" applyFont="1"/>
    <xf numFmtId="0" fontId="59" fillId="0" borderId="2" xfId="0" applyFont="1" applyBorder="1" applyAlignment="1">
      <alignment horizontal="center" vertical="center"/>
    </xf>
    <xf numFmtId="0" fontId="59" fillId="0" borderId="2" xfId="0" applyFont="1" applyBorder="1" applyAlignment="1">
      <alignment horizontal="center" vertical="center" wrapText="1"/>
    </xf>
    <xf numFmtId="0" fontId="59" fillId="0" borderId="2" xfId="0" applyFont="1" applyBorder="1" applyAlignment="1">
      <alignment horizontal="left" vertical="center" wrapText="1" indent="3"/>
    </xf>
    <xf numFmtId="0" fontId="55" fillId="0" borderId="19" xfId="0" applyFont="1" applyBorder="1" applyAlignment="1">
      <alignment horizontal="center" vertical="center" wrapText="1"/>
    </xf>
    <xf numFmtId="0" fontId="55" fillId="0" borderId="2" xfId="0" applyFont="1" applyBorder="1" applyAlignment="1">
      <alignment vertical="center"/>
    </xf>
    <xf numFmtId="0" fontId="59" fillId="0" borderId="19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left" vertical="center" wrapText="1"/>
    </xf>
    <xf numFmtId="0" fontId="59" fillId="0" borderId="18" xfId="0" applyFont="1" applyBorder="1" applyAlignment="1">
      <alignment horizontal="center" vertical="center" wrapText="1"/>
    </xf>
    <xf numFmtId="0" fontId="58" fillId="0" borderId="2" xfId="0" applyFont="1" applyBorder="1" applyAlignment="1">
      <alignment horizontal="left" vertical="center" wrapText="1"/>
    </xf>
    <xf numFmtId="0" fontId="58" fillId="0" borderId="2" xfId="0" applyFont="1" applyBorder="1" applyAlignment="1">
      <alignment horizontal="center" vertical="center" wrapText="1"/>
    </xf>
    <xf numFmtId="0" fontId="57" fillId="9" borderId="2" xfId="0" applyFont="1" applyFill="1" applyBorder="1" applyAlignment="1">
      <alignment horizontal="center" vertical="center" wrapText="1"/>
    </xf>
    <xf numFmtId="0" fontId="55" fillId="0" borderId="11" xfId="0" applyFont="1" applyBorder="1" applyAlignment="1">
      <alignment horizontal="center" vertical="center" wrapText="1"/>
    </xf>
    <xf numFmtId="172" fontId="55" fillId="0" borderId="15" xfId="0" applyNumberFormat="1" applyFont="1" applyBorder="1" applyAlignment="1">
      <alignment vertical="center"/>
    </xf>
    <xf numFmtId="0" fontId="55" fillId="0" borderId="20" xfId="0" applyFont="1" applyBorder="1" applyAlignment="1">
      <alignment horizontal="left" indent="2"/>
    </xf>
    <xf numFmtId="0" fontId="55" fillId="0" borderId="20" xfId="0" applyFont="1" applyBorder="1" applyAlignment="1">
      <alignment horizontal="right"/>
    </xf>
    <xf numFmtId="15" fontId="55" fillId="0" borderId="20" xfId="0" applyNumberFormat="1" applyFont="1" applyBorder="1" applyAlignment="1">
      <alignment horizontal="center"/>
    </xf>
    <xf numFmtId="0" fontId="58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horizontal="center" vertical="top"/>
    </xf>
    <xf numFmtId="0" fontId="52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171" fontId="54" fillId="0" borderId="2" xfId="0" applyNumberFormat="1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172" fontId="52" fillId="0" borderId="0" xfId="0" applyNumberFormat="1" applyFont="1" applyAlignment="1">
      <alignment vertical="center"/>
    </xf>
    <xf numFmtId="49" fontId="58" fillId="0" borderId="2" xfId="0" applyNumberFormat="1" applyFont="1" applyBorder="1" applyAlignment="1">
      <alignment horizontal="center" vertical="center"/>
    </xf>
    <xf numFmtId="0" fontId="58" fillId="0" borderId="2" xfId="0" applyFont="1" applyBorder="1" applyAlignment="1">
      <alignment horizontal="left" vertical="center" wrapText="1" indent="1"/>
    </xf>
    <xf numFmtId="49" fontId="55" fillId="0" borderId="2" xfId="0" applyNumberFormat="1" applyFont="1" applyBorder="1" applyAlignment="1">
      <alignment horizontal="center" vertical="center"/>
    </xf>
    <xf numFmtId="172" fontId="54" fillId="0" borderId="2" xfId="0" applyNumberFormat="1" applyFont="1" applyBorder="1" applyAlignment="1">
      <alignment vertical="center"/>
    </xf>
    <xf numFmtId="172" fontId="54" fillId="0" borderId="0" xfId="0" applyNumberFormat="1" applyFont="1" applyAlignment="1">
      <alignment vertical="center"/>
    </xf>
    <xf numFmtId="172" fontId="52" fillId="0" borderId="2" xfId="0" applyNumberFormat="1" applyFont="1" applyBorder="1" applyAlignment="1">
      <alignment vertical="center"/>
    </xf>
    <xf numFmtId="0" fontId="55" fillId="0" borderId="2" xfId="0" applyFont="1" applyBorder="1" applyAlignment="1">
      <alignment vertical="center" wrapText="1"/>
    </xf>
    <xf numFmtId="49" fontId="58" fillId="0" borderId="2" xfId="0" applyNumberFormat="1" applyFont="1" applyBorder="1" applyAlignment="1">
      <alignment horizontal="center" vertical="center" wrapText="1"/>
    </xf>
    <xf numFmtId="49" fontId="55" fillId="0" borderId="2" xfId="0" applyNumberFormat="1" applyFont="1" applyBorder="1" applyAlignment="1">
      <alignment horizontal="center" vertical="center" wrapText="1"/>
    </xf>
    <xf numFmtId="0" fontId="56" fillId="9" borderId="2" xfId="0" applyFont="1" applyFill="1" applyBorder="1" applyAlignment="1">
      <alignment horizontal="center" vertical="center"/>
    </xf>
    <xf numFmtId="0" fontId="56" fillId="9" borderId="2" xfId="0" applyFont="1" applyFill="1" applyBorder="1" applyAlignment="1">
      <alignment vertical="center" wrapText="1"/>
    </xf>
    <xf numFmtId="172" fontId="56" fillId="9" borderId="2" xfId="0" applyNumberFormat="1" applyFont="1" applyFill="1" applyBorder="1" applyAlignment="1">
      <alignment vertical="center"/>
    </xf>
    <xf numFmtId="172" fontId="52" fillId="10" borderId="2" xfId="0" applyNumberFormat="1" applyFont="1" applyFill="1" applyBorder="1" applyAlignment="1" applyProtection="1">
      <alignment vertical="center"/>
      <protection locked="0"/>
    </xf>
    <xf numFmtId="172" fontId="30" fillId="10" borderId="2" xfId="0" applyNumberFormat="1" applyFont="1" applyFill="1" applyBorder="1" applyAlignment="1" applyProtection="1">
      <alignment vertical="center"/>
      <protection locked="0"/>
    </xf>
    <xf numFmtId="172" fontId="32" fillId="10" borderId="2" xfId="0" applyNumberFormat="1" applyFont="1" applyFill="1" applyBorder="1" applyAlignment="1" applyProtection="1">
      <alignment vertical="center"/>
      <protection locked="0"/>
    </xf>
    <xf numFmtId="0" fontId="35" fillId="9" borderId="2" xfId="0" applyFont="1" applyFill="1" applyBorder="1" applyAlignment="1">
      <alignment horizontal="left" vertical="center"/>
    </xf>
    <xf numFmtId="0" fontId="35" fillId="9" borderId="2" xfId="0" applyFont="1" applyFill="1" applyBorder="1"/>
    <xf numFmtId="172" fontId="34" fillId="9" borderId="2" xfId="0" applyNumberFormat="1" applyFont="1" applyFill="1" applyBorder="1" applyAlignment="1">
      <alignment horizontal="center" vertical="center"/>
    </xf>
    <xf numFmtId="172" fontId="34" fillId="9" borderId="2" xfId="0" applyNumberFormat="1" applyFont="1" applyFill="1" applyBorder="1" applyAlignment="1">
      <alignment vertical="center"/>
    </xf>
    <xf numFmtId="0" fontId="33" fillId="10" borderId="22" xfId="0" applyFont="1" applyFill="1" applyBorder="1" applyAlignment="1">
      <alignment horizontal="center" vertical="center" wrapText="1"/>
    </xf>
    <xf numFmtId="0" fontId="33" fillId="10" borderId="18" xfId="0" applyFont="1" applyFill="1" applyBorder="1" applyAlignment="1">
      <alignment horizontal="center" vertical="center" wrapText="1"/>
    </xf>
    <xf numFmtId="0" fontId="33" fillId="10" borderId="11" xfId="0" applyFont="1" applyFill="1" applyBorder="1" applyAlignment="1">
      <alignment horizontal="center" vertical="center" wrapText="1"/>
    </xf>
    <xf numFmtId="0" fontId="33" fillId="10" borderId="23" xfId="0" applyFont="1" applyFill="1" applyBorder="1" applyAlignment="1">
      <alignment horizontal="center" vertical="center" wrapText="1"/>
    </xf>
    <xf numFmtId="166" fontId="9" fillId="10" borderId="8" xfId="28" applyNumberFormat="1" applyFont="1" applyFill="1" applyBorder="1" applyAlignment="1" applyProtection="1">
      <alignment horizontal="center" vertical="center" wrapText="1"/>
    </xf>
    <xf numFmtId="0" fontId="63" fillId="0" borderId="0" xfId="0" applyFont="1" applyAlignment="1">
      <alignment vertical="top"/>
    </xf>
    <xf numFmtId="0" fontId="42" fillId="10" borderId="2" xfId="0" applyFont="1" applyFill="1" applyBorder="1" applyAlignment="1">
      <alignment horizontal="center" vertical="center" wrapText="1"/>
    </xf>
    <xf numFmtId="0" fontId="39" fillId="10" borderId="2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>
      <alignment horizontal="center" vertical="top" wrapText="1"/>
    </xf>
    <xf numFmtId="172" fontId="42" fillId="10" borderId="2" xfId="0" applyNumberFormat="1" applyFont="1" applyFill="1" applyBorder="1" applyAlignment="1">
      <alignment horizontal="center" vertical="center" wrapText="1"/>
    </xf>
    <xf numFmtId="0" fontId="39" fillId="10" borderId="2" xfId="0" applyFont="1" applyFill="1" applyBorder="1" applyAlignment="1">
      <alignment vertical="top" wrapText="1"/>
    </xf>
    <xf numFmtId="0" fontId="42" fillId="10" borderId="2" xfId="0" applyFont="1" applyFill="1" applyBorder="1" applyAlignment="1">
      <alignment vertical="top" wrapText="1"/>
    </xf>
    <xf numFmtId="4" fontId="42" fillId="10" borderId="2" xfId="0" applyNumberFormat="1" applyFont="1" applyFill="1" applyBorder="1" applyAlignment="1">
      <alignment vertical="top" wrapText="1"/>
    </xf>
    <xf numFmtId="0" fontId="22" fillId="0" borderId="0" xfId="0" applyFont="1"/>
    <xf numFmtId="3" fontId="14" fillId="0" borderId="0" xfId="0" applyNumberFormat="1" applyFont="1" applyAlignment="1">
      <alignment vertical="center" wrapText="1"/>
    </xf>
    <xf numFmtId="0" fontId="64" fillId="0" borderId="2" xfId="35" applyFont="1" applyBorder="1" applyAlignment="1">
      <alignment vertical="top" wrapText="1"/>
    </xf>
    <xf numFmtId="0" fontId="4" fillId="0" borderId="2" xfId="35" applyFont="1" applyBorder="1" applyAlignment="1">
      <alignment vertical="top" wrapText="1"/>
    </xf>
    <xf numFmtId="0" fontId="65" fillId="0" borderId="2" xfId="35" applyFont="1" applyBorder="1" applyAlignment="1">
      <alignment horizontal="center" vertical="top" wrapText="1"/>
    </xf>
    <xf numFmtId="0" fontId="65" fillId="0" borderId="2" xfId="35" applyFont="1" applyBorder="1" applyAlignment="1">
      <alignment vertical="top" wrapText="1"/>
    </xf>
    <xf numFmtId="0" fontId="0" fillId="0" borderId="2" xfId="0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0" xfId="35" applyFont="1" applyAlignment="1">
      <alignment vertical="top" wrapText="1"/>
    </xf>
    <xf numFmtId="0" fontId="25" fillId="9" borderId="11" xfId="0" applyFont="1" applyFill="1" applyBorder="1" applyAlignment="1">
      <alignment horizontal="center" vertical="center" wrapText="1"/>
    </xf>
    <xf numFmtId="0" fontId="25" fillId="9" borderId="17" xfId="0" applyFont="1" applyFill="1" applyBorder="1" applyAlignment="1">
      <alignment horizontal="center" vertical="center" wrapText="1"/>
    </xf>
    <xf numFmtId="0" fontId="25" fillId="9" borderId="1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left" vertical="center" wrapText="1"/>
    </xf>
    <xf numFmtId="9" fontId="20" fillId="0" borderId="2" xfId="26" applyFont="1" applyBorder="1" applyAlignment="1" applyProtection="1">
      <alignment horizontal="center" vertical="center" wrapText="1"/>
      <protection locked="0"/>
    </xf>
    <xf numFmtId="3" fontId="20" fillId="0" borderId="2" xfId="26" applyNumberFormat="1" applyFont="1" applyBorder="1" applyAlignment="1" applyProtection="1">
      <alignment horizontal="center" vertical="center" wrapText="1"/>
      <protection locked="0"/>
    </xf>
    <xf numFmtId="0" fontId="20" fillId="0" borderId="11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20" fillId="0" borderId="15" xfId="0" applyFont="1" applyBorder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2" fillId="10" borderId="11" xfId="0" applyFont="1" applyFill="1" applyBorder="1" applyAlignment="1">
      <alignment horizontal="left" vertical="center" wrapText="1"/>
    </xf>
    <xf numFmtId="0" fontId="22" fillId="10" borderId="17" xfId="0" applyFont="1" applyFill="1" applyBorder="1" applyAlignment="1">
      <alignment horizontal="left" vertical="center" wrapText="1"/>
    </xf>
    <xf numFmtId="0" fontId="22" fillId="10" borderId="15" xfId="0" applyFont="1" applyFill="1" applyBorder="1" applyAlignment="1">
      <alignment horizontal="left" vertical="center" wrapText="1"/>
    </xf>
    <xf numFmtId="4" fontId="20" fillId="0" borderId="11" xfId="0" applyNumberFormat="1" applyFont="1" applyBorder="1" applyAlignment="1" applyProtection="1">
      <alignment horizontal="left" vertical="center" wrapText="1"/>
      <protection locked="0"/>
    </xf>
    <xf numFmtId="4" fontId="20" fillId="0" borderId="17" xfId="0" applyNumberFormat="1" applyFont="1" applyBorder="1" applyAlignment="1" applyProtection="1">
      <alignment horizontal="left" vertical="center" wrapText="1"/>
      <protection locked="0"/>
    </xf>
    <xf numFmtId="4" fontId="20" fillId="0" borderId="15" xfId="0" applyNumberFormat="1" applyFont="1" applyBorder="1" applyAlignment="1" applyProtection="1">
      <alignment horizontal="left" vertical="center" wrapText="1"/>
      <protection locked="0"/>
    </xf>
    <xf numFmtId="0" fontId="17" fillId="0" borderId="29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0" fontId="25" fillId="9" borderId="27" xfId="0" applyFont="1" applyFill="1" applyBorder="1" applyAlignment="1">
      <alignment horizontal="center" vertical="center" wrapText="1"/>
    </xf>
    <xf numFmtId="0" fontId="25" fillId="9" borderId="26" xfId="0" applyFont="1" applyFill="1" applyBorder="1" applyAlignment="1">
      <alignment horizontal="center" vertical="center" wrapText="1"/>
    </xf>
    <xf numFmtId="0" fontId="25" fillId="9" borderId="28" xfId="0" applyFont="1" applyFill="1" applyBorder="1" applyAlignment="1">
      <alignment horizontal="center" vertical="center" wrapText="1"/>
    </xf>
    <xf numFmtId="3" fontId="20" fillId="0" borderId="2" xfId="0" applyNumberFormat="1" applyFont="1" applyBorder="1" applyAlignment="1" applyProtection="1">
      <alignment horizontal="center" vertical="center" wrapText="1"/>
      <protection locked="0"/>
    </xf>
    <xf numFmtId="4" fontId="20" fillId="0" borderId="2" xfId="0" applyNumberFormat="1" applyFont="1" applyBorder="1" applyAlignment="1" applyProtection="1">
      <alignment horizontal="center" vertical="center" wrapText="1"/>
      <protection locked="0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17" fillId="0" borderId="2" xfId="0" applyFont="1" applyBorder="1" applyAlignment="1" applyProtection="1">
      <alignment horizontal="left" vertical="center" wrapText="1"/>
      <protection locked="0"/>
    </xf>
    <xf numFmtId="0" fontId="17" fillId="0" borderId="27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170" fontId="29" fillId="0" borderId="0" xfId="0" applyNumberFormat="1" applyFont="1" applyAlignment="1" applyProtection="1">
      <alignment horizontal="left" vertical="center" wrapText="1"/>
      <protection locked="0"/>
    </xf>
    <xf numFmtId="170" fontId="29" fillId="0" borderId="30" xfId="0" applyNumberFormat="1" applyFont="1" applyBorder="1" applyAlignment="1" applyProtection="1">
      <alignment horizontal="left" vertical="center" wrapText="1"/>
      <protection locked="0"/>
    </xf>
    <xf numFmtId="0" fontId="20" fillId="0" borderId="21" xfId="0" applyFont="1" applyBorder="1" applyAlignment="1" applyProtection="1">
      <alignment horizontal="left" wrapText="1"/>
      <protection locked="0"/>
    </xf>
    <xf numFmtId="0" fontId="20" fillId="0" borderId="20" xfId="0" applyFont="1" applyBorder="1" applyAlignment="1" applyProtection="1">
      <alignment horizontal="left" wrapText="1"/>
      <protection locked="0"/>
    </xf>
    <xf numFmtId="0" fontId="20" fillId="0" borderId="20" xfId="0" applyFont="1" applyBorder="1" applyAlignment="1" applyProtection="1">
      <alignment horizontal="center" wrapText="1"/>
      <protection locked="0"/>
    </xf>
    <xf numFmtId="0" fontId="20" fillId="0" borderId="31" xfId="0" applyFont="1" applyBorder="1" applyAlignment="1" applyProtection="1">
      <alignment horizontal="center" wrapText="1"/>
      <protection locked="0"/>
    </xf>
    <xf numFmtId="0" fontId="20" fillId="0" borderId="29" xfId="0" applyFont="1" applyBorder="1" applyAlignment="1">
      <alignment horizontal="center" vertical="top" wrapText="1"/>
    </xf>
    <xf numFmtId="0" fontId="20" fillId="0" borderId="0" xfId="0" applyFont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49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4" fillId="0" borderId="2" xfId="0" applyFont="1" applyBorder="1" applyAlignment="1" applyProtection="1">
      <alignment horizontal="left" vertical="center" wrapText="1"/>
      <protection locked="0"/>
    </xf>
    <xf numFmtId="0" fontId="16" fillId="10" borderId="2" xfId="0" applyFont="1" applyFill="1" applyBorder="1" applyAlignment="1">
      <alignment horizontal="left" vertical="center" wrapText="1"/>
    </xf>
    <xf numFmtId="9" fontId="14" fillId="0" borderId="2" xfId="26" applyFont="1" applyFill="1" applyBorder="1" applyAlignment="1" applyProtection="1">
      <alignment horizontal="center" vertical="center" wrapText="1"/>
      <protection locked="0"/>
    </xf>
    <xf numFmtId="4" fontId="14" fillId="0" borderId="2" xfId="28" applyNumberFormat="1" applyFont="1" applyFill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left" vertical="center" wrapText="1"/>
      <protection locked="0"/>
    </xf>
    <xf numFmtId="0" fontId="15" fillId="9" borderId="19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vertical="center" wrapText="1"/>
    </xf>
    <xf numFmtId="9" fontId="14" fillId="0" borderId="18" xfId="26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49" fontId="16" fillId="0" borderId="2" xfId="0" applyNumberFormat="1" applyFont="1" applyBorder="1" applyAlignment="1" applyProtection="1">
      <alignment horizontal="left" vertical="center" wrapText="1"/>
      <protection locked="0"/>
    </xf>
    <xf numFmtId="0" fontId="15" fillId="9" borderId="2" xfId="0" applyFont="1" applyFill="1" applyBorder="1" applyAlignment="1">
      <alignment horizontal="center" vertical="center" wrapText="1"/>
    </xf>
    <xf numFmtId="14" fontId="16" fillId="0" borderId="2" xfId="0" applyNumberFormat="1" applyFont="1" applyBorder="1" applyAlignment="1" applyProtection="1">
      <alignment horizontal="left" vertical="center" wrapText="1"/>
      <protection locked="0"/>
    </xf>
    <xf numFmtId="0" fontId="16" fillId="10" borderId="18" xfId="0" applyFont="1" applyFill="1" applyBorder="1" applyAlignment="1" applyProtection="1">
      <alignment horizontal="center" vertical="center" wrapText="1"/>
      <protection locked="0"/>
    </xf>
    <xf numFmtId="0" fontId="16" fillId="10" borderId="18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14" fillId="0" borderId="15" xfId="0" applyFont="1" applyBorder="1" applyAlignment="1" applyProtection="1">
      <alignment horizontal="left" vertical="center" wrapText="1"/>
      <protection locked="0"/>
    </xf>
    <xf numFmtId="0" fontId="14" fillId="0" borderId="11" xfId="0" applyFont="1" applyBorder="1" applyAlignment="1" applyProtection="1">
      <alignment horizontal="center" vertical="center" wrapText="1"/>
      <protection locked="0"/>
    </xf>
    <xf numFmtId="0" fontId="14" fillId="0" borderId="15" xfId="0" applyFont="1" applyBorder="1" applyAlignment="1" applyProtection="1">
      <alignment horizontal="center" vertical="center" wrapText="1"/>
      <protection locked="0"/>
    </xf>
    <xf numFmtId="166" fontId="14" fillId="0" borderId="18" xfId="28" applyNumberFormat="1" applyFont="1" applyFill="1" applyBorder="1" applyAlignment="1" applyProtection="1">
      <alignment horizontal="left" vertical="center" wrapText="1"/>
      <protection locked="0"/>
    </xf>
    <xf numFmtId="166" fontId="14" fillId="0" borderId="2" xfId="28" applyNumberFormat="1" applyFont="1" applyFill="1" applyBorder="1" applyAlignment="1" applyProtection="1">
      <alignment horizontal="left" vertical="center" wrapText="1"/>
      <protection locked="0"/>
    </xf>
    <xf numFmtId="0" fontId="15" fillId="9" borderId="24" xfId="0" applyFont="1" applyFill="1" applyBorder="1" applyAlignment="1">
      <alignment horizontal="center" vertical="center" wrapText="1"/>
    </xf>
    <xf numFmtId="0" fontId="15" fillId="9" borderId="12" xfId="0" applyFont="1" applyFill="1" applyBorder="1" applyAlignment="1">
      <alignment horizontal="center" vertical="center" wrapText="1"/>
    </xf>
    <xf numFmtId="0" fontId="15" fillId="9" borderId="25" xfId="0" applyFont="1" applyFill="1" applyBorder="1" applyAlignment="1">
      <alignment horizontal="center" vertical="center" wrapText="1"/>
    </xf>
    <xf numFmtId="0" fontId="14" fillId="0" borderId="27" xfId="0" applyFont="1" applyBorder="1" applyAlignment="1" applyProtection="1">
      <alignment horizontal="left" vertical="top" wrapText="1"/>
      <protection locked="0"/>
    </xf>
    <xf numFmtId="0" fontId="14" fillId="0" borderId="26" xfId="0" applyFont="1" applyBorder="1" applyAlignment="1" applyProtection="1">
      <alignment horizontal="left" vertical="top" wrapText="1"/>
      <protection locked="0"/>
    </xf>
    <xf numFmtId="0" fontId="14" fillId="0" borderId="28" xfId="0" applyFont="1" applyBorder="1" applyAlignment="1" applyProtection="1">
      <alignment horizontal="left" vertical="top" wrapText="1"/>
      <protection locked="0"/>
    </xf>
    <xf numFmtId="0" fontId="14" fillId="0" borderId="21" xfId="0" applyFont="1" applyBorder="1" applyAlignment="1" applyProtection="1">
      <alignment horizontal="left" vertical="top" wrapText="1"/>
      <protection locked="0"/>
    </xf>
    <xf numFmtId="0" fontId="14" fillId="0" borderId="20" xfId="0" applyFont="1" applyBorder="1" applyAlignment="1" applyProtection="1">
      <alignment horizontal="left" vertical="top" wrapText="1"/>
      <protection locked="0"/>
    </xf>
    <xf numFmtId="0" fontId="14" fillId="0" borderId="31" xfId="0" applyFont="1" applyBorder="1" applyAlignment="1" applyProtection="1">
      <alignment horizontal="left" vertical="top" wrapText="1"/>
      <protection locked="0"/>
    </xf>
    <xf numFmtId="0" fontId="19" fillId="0" borderId="2" xfId="23" applyFont="1" applyFill="1" applyBorder="1" applyAlignment="1" applyProtection="1">
      <alignment horizontal="left" vertical="center" wrapText="1"/>
      <protection locked="0"/>
    </xf>
    <xf numFmtId="0" fontId="16" fillId="0" borderId="2" xfId="0" applyFont="1" applyBorder="1" applyAlignment="1" applyProtection="1">
      <alignment horizontal="left" vertical="center" wrapText="1"/>
      <protection locked="0"/>
    </xf>
    <xf numFmtId="0" fontId="14" fillId="0" borderId="20" xfId="0" applyFont="1" applyBorder="1" applyAlignment="1" applyProtection="1">
      <alignment horizontal="center" wrapText="1"/>
      <protection locked="0"/>
    </xf>
    <xf numFmtId="0" fontId="15" fillId="9" borderId="24" xfId="0" applyFont="1" applyFill="1" applyBorder="1" applyAlignment="1" applyProtection="1">
      <alignment horizontal="center" vertical="center" wrapText="1"/>
      <protection locked="0"/>
    </xf>
    <xf numFmtId="0" fontId="15" fillId="9" borderId="12" xfId="0" applyFont="1" applyFill="1" applyBorder="1" applyAlignment="1" applyProtection="1">
      <alignment horizontal="center" vertical="center" wrapText="1"/>
      <protection locked="0"/>
    </xf>
    <xf numFmtId="0" fontId="15" fillId="9" borderId="25" xfId="0" applyFont="1" applyFill="1" applyBorder="1" applyAlignment="1" applyProtection="1">
      <alignment horizontal="center" vertical="center" wrapText="1"/>
      <protection locked="0"/>
    </xf>
    <xf numFmtId="0" fontId="15" fillId="9" borderId="33" xfId="0" applyFont="1" applyFill="1" applyBorder="1" applyAlignment="1">
      <alignment horizontal="center" vertical="center" wrapText="1"/>
    </xf>
    <xf numFmtId="0" fontId="15" fillId="9" borderId="34" xfId="0" applyFont="1" applyFill="1" applyBorder="1" applyAlignment="1">
      <alignment horizontal="center" vertical="center" wrapText="1"/>
    </xf>
    <xf numFmtId="0" fontId="15" fillId="9" borderId="35" xfId="0" applyFont="1" applyFill="1" applyBorder="1" applyAlignment="1">
      <alignment horizontal="center" vertical="center" wrapText="1"/>
    </xf>
    <xf numFmtId="170" fontId="43" fillId="0" borderId="0" xfId="0" applyNumberFormat="1" applyFont="1" applyAlignment="1" applyProtection="1">
      <alignment horizontal="left" vertical="center" wrapText="1"/>
      <protection locked="0"/>
    </xf>
    <xf numFmtId="0" fontId="14" fillId="0" borderId="27" xfId="0" applyFont="1" applyBorder="1" applyAlignment="1">
      <alignment horizontal="left" vertical="top" wrapText="1"/>
    </xf>
    <xf numFmtId="0" fontId="14" fillId="0" borderId="26" xfId="0" applyFont="1" applyBorder="1" applyAlignment="1">
      <alignment horizontal="left" vertical="top" wrapText="1"/>
    </xf>
    <xf numFmtId="0" fontId="14" fillId="0" borderId="28" xfId="0" applyFont="1" applyBorder="1" applyAlignment="1">
      <alignment horizontal="left" vertical="top" wrapText="1"/>
    </xf>
    <xf numFmtId="0" fontId="14" fillId="0" borderId="21" xfId="0" applyFont="1" applyBorder="1" applyAlignment="1">
      <alignment horizontal="left" vertical="top" wrapText="1"/>
    </xf>
    <xf numFmtId="0" fontId="14" fillId="0" borderId="20" xfId="0" applyFont="1" applyBorder="1" applyAlignment="1">
      <alignment horizontal="left" vertical="top" wrapText="1"/>
    </xf>
    <xf numFmtId="0" fontId="14" fillId="0" borderId="31" xfId="0" applyFont="1" applyBorder="1" applyAlignment="1">
      <alignment horizontal="left" vertical="top" wrapText="1"/>
    </xf>
    <xf numFmtId="0" fontId="14" fillId="0" borderId="0" xfId="0" applyFont="1" applyAlignment="1">
      <alignment horizontal="center" vertical="top" wrapText="1"/>
    </xf>
    <xf numFmtId="0" fontId="52" fillId="0" borderId="0" xfId="0" applyFont="1" applyAlignment="1">
      <alignment horizontal="left" vertical="top" wrapText="1"/>
    </xf>
    <xf numFmtId="0" fontId="52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8" fillId="9" borderId="13" xfId="0" applyFont="1" applyFill="1" applyBorder="1" applyAlignment="1">
      <alignment horizontal="center" vertical="center" wrapText="1"/>
    </xf>
    <xf numFmtId="0" fontId="38" fillId="9" borderId="14" xfId="0" applyFont="1" applyFill="1" applyBorder="1" applyAlignment="1">
      <alignment horizontal="center" vertical="center" wrapText="1"/>
    </xf>
    <xf numFmtId="0" fontId="38" fillId="9" borderId="9" xfId="0" applyFont="1" applyFill="1" applyBorder="1" applyAlignment="1">
      <alignment horizontal="center" vertical="center" wrapText="1"/>
    </xf>
    <xf numFmtId="0" fontId="61" fillId="0" borderId="16" xfId="0" applyFont="1" applyBorder="1" applyAlignment="1">
      <alignment horizontal="center" vertical="center" wrapText="1"/>
    </xf>
    <xf numFmtId="0" fontId="61" fillId="0" borderId="0" xfId="0" applyFont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62" fillId="0" borderId="3" xfId="0" applyFont="1" applyBorder="1" applyAlignment="1">
      <alignment horizontal="right" vertical="center"/>
    </xf>
    <xf numFmtId="14" fontId="42" fillId="0" borderId="2" xfId="0" applyNumberFormat="1" applyFont="1" applyBorder="1" applyAlignment="1">
      <alignment horizontal="center" vertical="top" wrapText="1"/>
    </xf>
    <xf numFmtId="0" fontId="42" fillId="10" borderId="2" xfId="0" applyFont="1" applyFill="1" applyBorder="1" applyAlignment="1">
      <alignment horizontal="center" vertical="top" wrapText="1"/>
    </xf>
  </cellXfs>
  <cellStyles count="36">
    <cellStyle name="Гиперссылка" xfId="23" builtinId="8"/>
    <cellStyle name="Заголовок 1" xfId="30" builtinId="16"/>
    <cellStyle name="Обычный" xfId="0" builtinId="0"/>
    <cellStyle name="Обычный 2" xfId="24" xr:uid="{00000000-0005-0000-0000-000018000000}"/>
    <cellStyle name="Обычный 2 2" xfId="31" xr:uid="{83B6BD95-11FB-487E-9561-3BE0BACF5125}"/>
    <cellStyle name="Обычный 3" xfId="25" xr:uid="{00000000-0005-0000-0000-000019000000}"/>
    <cellStyle name="Обычный 3 2" xfId="32" xr:uid="{D8925FDC-8FD7-4981-9B7E-9F3D7845443E}"/>
    <cellStyle name="Обычный 4" xfId="35" xr:uid="{0A64C0CF-38AB-4E74-A14C-071351D8AB54}"/>
    <cellStyle name="Процентный" xfId="26" builtinId="5"/>
    <cellStyle name="Процентный 2" xfId="27" xr:uid="{00000000-0005-0000-0000-00001C000000}"/>
    <cellStyle name="Процентный 2 2" xfId="33" xr:uid="{8D2FF8E3-72E7-48BF-B537-4572DD11E757}"/>
    <cellStyle name="Финансовый" xfId="28" builtinId="3"/>
    <cellStyle name="Финансовый 2" xfId="29" xr:uid="{00000000-0005-0000-0000-00001E000000}"/>
    <cellStyle name="Финансовый 2 2" xfId="34" xr:uid="{F2D4EAB5-E575-455F-B56C-887124F8DE28}"/>
    <cellStyle name="ColHeadings" xfId="1" xr:uid="{00000000-0005-0000-0000-000000000000}"/>
    <cellStyle name="ColHeadingsY2" xfId="2" xr:uid="{00000000-0005-0000-0000-000001000000}"/>
    <cellStyle name="ColHeadingsY3" xfId="3" xr:uid="{00000000-0005-0000-0000-000002000000}"/>
    <cellStyle name="Explanation" xfId="4" xr:uid="{00000000-0005-0000-0000-000003000000}"/>
    <cellStyle name="Explanation Heading" xfId="5" xr:uid="{00000000-0005-0000-0000-000004000000}"/>
    <cellStyle name="FormBorder" xfId="6" xr:uid="{00000000-0005-0000-0000-000005000000}"/>
    <cellStyle name="FormLower" xfId="7" xr:uid="{00000000-0005-0000-0000-000006000000}"/>
    <cellStyle name="Formula" xfId="8" xr:uid="{00000000-0005-0000-0000-000007000000}"/>
    <cellStyle name="Formula Ratio" xfId="9" xr:uid="{00000000-0005-0000-0000-000008000000}"/>
    <cellStyle name="FormulaP0" xfId="10" xr:uid="{00000000-0005-0000-0000-000009000000}"/>
    <cellStyle name="FormulaP1" xfId="11" xr:uid="{00000000-0005-0000-0000-00000A000000}"/>
    <cellStyle name="FormulaP2" xfId="12" xr:uid="{00000000-0005-0000-0000-00000B000000}"/>
    <cellStyle name="FormUpper" xfId="13" xr:uid="{00000000-0005-0000-0000-00000C000000}"/>
    <cellStyle name="Level1" xfId="14" xr:uid="{00000000-0005-0000-0000-00000D000000}"/>
    <cellStyle name="Level2" xfId="15" xr:uid="{00000000-0005-0000-0000-00000E000000}"/>
    <cellStyle name="Level2Adj" xfId="16" xr:uid="{00000000-0005-0000-0000-00000F000000}"/>
    <cellStyle name="Level2Def" xfId="17" xr:uid="{00000000-0005-0000-0000-000010000000}"/>
    <cellStyle name="Level2DefAdj" xfId="18" xr:uid="{00000000-0005-0000-0000-000011000000}"/>
    <cellStyle name="Level2Mnth" xfId="19" xr:uid="{00000000-0005-0000-0000-000012000000}"/>
    <cellStyle name="Level2MnthAdj" xfId="20" xr:uid="{00000000-0005-0000-0000-000013000000}"/>
    <cellStyle name="SheetTitle" xfId="21" xr:uid="{00000000-0005-0000-0000-000014000000}"/>
    <cellStyle name="SubAcct" xfId="22" xr:uid="{00000000-0005-0000-0000-000015000000}"/>
  </cellStyles>
  <dxfs count="0"/>
  <tableStyles count="0" defaultTableStyle="TableStyleMedium2" defaultPivotStyle="PivotStyleLight16"/>
  <colors>
    <mruColors>
      <color rgb="FF9FDCFF"/>
      <color rgb="FFA6DCFF"/>
      <color rgb="FFA6DCF4"/>
      <color rgb="FF8BD1F1"/>
      <color rgb="FFBBECFB"/>
      <color rgb="FFD6F8DF"/>
      <color rgb="FF0656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33</xdr:row>
          <xdr:rowOff>0</xdr:rowOff>
        </xdr:from>
        <xdr:to>
          <xdr:col>9</xdr:col>
          <xdr:colOff>482600</xdr:colOff>
          <xdr:row>34</xdr:row>
          <xdr:rowOff>0</xdr:rowOff>
        </xdr:to>
        <xdr:sp macro="" textlink="">
          <xdr:nvSpPr>
            <xdr:cNvPr id="36866" name="Check Box 2" hidden="1">
              <a:extLst>
                <a:ext uri="{63B3BB69-23CF-44E3-9099-C40C66FF867C}">
                  <a14:compatExt spid="_x0000_s36866"/>
                </a:ext>
                <a:ext uri="{FF2B5EF4-FFF2-40B4-BE49-F238E27FC236}">
                  <a16:creationId xmlns:a16="http://schemas.microsoft.com/office/drawing/2014/main" id="{00000000-0008-0000-0100-000002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Анкета Заявителя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34</xdr:row>
          <xdr:rowOff>25400</xdr:rowOff>
        </xdr:from>
        <xdr:to>
          <xdr:col>9</xdr:col>
          <xdr:colOff>482600</xdr:colOff>
          <xdr:row>34</xdr:row>
          <xdr:rowOff>190500</xdr:rowOff>
        </xdr:to>
        <xdr:sp macro="" textlink="">
          <xdr:nvSpPr>
            <xdr:cNvPr id="36868" name="Check Box 4" hidden="1">
              <a:extLst>
                <a:ext uri="{63B3BB69-23CF-44E3-9099-C40C66FF867C}">
                  <a14:compatExt spid="_x0000_s36868"/>
                </a:ext>
                <a:ext uri="{FF2B5EF4-FFF2-40B4-BE49-F238E27FC236}">
                  <a16:creationId xmlns:a16="http://schemas.microsoft.com/office/drawing/2014/main" id="{00000000-0008-0000-0100-000004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Бизнес-план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35</xdr:row>
          <xdr:rowOff>25400</xdr:rowOff>
        </xdr:from>
        <xdr:to>
          <xdr:col>9</xdr:col>
          <xdr:colOff>482600</xdr:colOff>
          <xdr:row>35</xdr:row>
          <xdr:rowOff>190500</xdr:rowOff>
        </xdr:to>
        <xdr:sp macro="" textlink="">
          <xdr:nvSpPr>
            <xdr:cNvPr id="36869" name="Check Box 5" hidden="1">
              <a:extLst>
                <a:ext uri="{63B3BB69-23CF-44E3-9099-C40C66FF867C}">
                  <a14:compatExt spid="_x0000_s36869"/>
                </a:ext>
                <a:ext uri="{FF2B5EF4-FFF2-40B4-BE49-F238E27FC236}">
                  <a16:creationId xmlns:a16="http://schemas.microsoft.com/office/drawing/2014/main" id="{00000000-0008-0000-0100-000005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Финансовая модель в формате excel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36</xdr:row>
          <xdr:rowOff>25400</xdr:rowOff>
        </xdr:from>
        <xdr:to>
          <xdr:col>9</xdr:col>
          <xdr:colOff>482600</xdr:colOff>
          <xdr:row>36</xdr:row>
          <xdr:rowOff>190500</xdr:rowOff>
        </xdr:to>
        <xdr:sp macro="" textlink="">
          <xdr:nvSpPr>
            <xdr:cNvPr id="36870" name="Check Box 6" hidden="1">
              <a:extLst>
                <a:ext uri="{63B3BB69-23CF-44E3-9099-C40C66FF867C}">
                  <a14:compatExt spid="_x0000_s36870"/>
                </a:ext>
                <a:ext uri="{FF2B5EF4-FFF2-40B4-BE49-F238E27FC236}">
                  <a16:creationId xmlns:a16="http://schemas.microsoft.com/office/drawing/2014/main" id="{00000000-0008-0000-0100-000006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Финансовая отчетность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37</xdr:row>
          <xdr:rowOff>25400</xdr:rowOff>
        </xdr:from>
        <xdr:to>
          <xdr:col>9</xdr:col>
          <xdr:colOff>482600</xdr:colOff>
          <xdr:row>38</xdr:row>
          <xdr:rowOff>0</xdr:rowOff>
        </xdr:to>
        <xdr:sp macro="" textlink="">
          <xdr:nvSpPr>
            <xdr:cNvPr id="36871" name="Check Box 7" hidden="1">
              <a:extLst>
                <a:ext uri="{63B3BB69-23CF-44E3-9099-C40C66FF867C}">
                  <a14:compatExt spid="_x0000_s36871"/>
                </a:ext>
                <a:ext uri="{FF2B5EF4-FFF2-40B4-BE49-F238E27FC236}">
                  <a16:creationId xmlns:a16="http://schemas.microsoft.com/office/drawing/2014/main" id="{00000000-0008-0000-0100-000007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Расшифровки к финансовой отчетности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444500</xdr:colOff>
          <xdr:row>38</xdr:row>
          <xdr:rowOff>25400</xdr:rowOff>
        </xdr:from>
        <xdr:to>
          <xdr:col>9</xdr:col>
          <xdr:colOff>482600</xdr:colOff>
          <xdr:row>38</xdr:row>
          <xdr:rowOff>190500</xdr:rowOff>
        </xdr:to>
        <xdr:sp macro="" textlink="">
          <xdr:nvSpPr>
            <xdr:cNvPr id="36872" name="Check Box 8" hidden="1">
              <a:extLst>
                <a:ext uri="{63B3BB69-23CF-44E3-9099-C40C66FF867C}">
                  <a14:compatExt spid="_x0000_s36872"/>
                </a:ext>
                <a:ext uri="{FF2B5EF4-FFF2-40B4-BE49-F238E27FC236}">
                  <a16:creationId xmlns:a16="http://schemas.microsoft.com/office/drawing/2014/main" id="{00000000-0008-0000-0100-0000089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Учредительные документы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142875</xdr:colOff>
      <xdr:row>0</xdr:row>
      <xdr:rowOff>95250</xdr:rowOff>
    </xdr:from>
    <xdr:to>
      <xdr:col>1</xdr:col>
      <xdr:colOff>295776</xdr:colOff>
      <xdr:row>0</xdr:row>
      <xdr:rowOff>847725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41071B60-121D-4ED5-958A-7067BAF23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95250"/>
          <a:ext cx="743451" cy="752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63500</xdr:colOff>
          <xdr:row>22</xdr:row>
          <xdr:rowOff>25400</xdr:rowOff>
        </xdr:from>
        <xdr:to>
          <xdr:col>7</xdr:col>
          <xdr:colOff>482600</xdr:colOff>
          <xdr:row>22</xdr:row>
          <xdr:rowOff>215900</xdr:rowOff>
        </xdr:to>
        <xdr:sp macro="" textlink="">
          <xdr:nvSpPr>
            <xdr:cNvPr id="5399" name="Button 279" descr="Кнопка 279" hidden="1">
              <a:extLst>
                <a:ext uri="{63B3BB69-23CF-44E3-9099-C40C66FF867C}">
                  <a14:compatExt spid="_x0000_s5399"/>
                </a:ext>
                <a:ext uri="{FF2B5EF4-FFF2-40B4-BE49-F238E27FC236}">
                  <a16:creationId xmlns:a16="http://schemas.microsoft.com/office/drawing/2014/main" id="{00000000-0008-0000-0200-000017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ru-RU" sz="1000" b="0" i="0" u="none" strike="noStrike" baseline="0">
                  <a:solidFill>
                    <a:srgbClr val="000000"/>
                  </a:solidFill>
                  <a:latin typeface="Arial Cyr"/>
                </a:rPr>
                <a:t>Добавить строку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63500</xdr:colOff>
          <xdr:row>32</xdr:row>
          <xdr:rowOff>25400</xdr:rowOff>
        </xdr:from>
        <xdr:to>
          <xdr:col>7</xdr:col>
          <xdr:colOff>533400</xdr:colOff>
          <xdr:row>32</xdr:row>
          <xdr:rowOff>215900</xdr:rowOff>
        </xdr:to>
        <xdr:sp macro="" textlink="">
          <xdr:nvSpPr>
            <xdr:cNvPr id="5400" name="Button 280" hidden="1">
              <a:extLst>
                <a:ext uri="{63B3BB69-23CF-44E3-9099-C40C66FF867C}">
                  <a14:compatExt spid="_x0000_s5400"/>
                </a:ext>
                <a:ext uri="{FF2B5EF4-FFF2-40B4-BE49-F238E27FC236}">
                  <a16:creationId xmlns:a16="http://schemas.microsoft.com/office/drawing/2014/main" id="{00000000-0008-0000-0200-000018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ru-RU" sz="1000" b="0" i="0" u="none" strike="noStrike" baseline="0">
                  <a:solidFill>
                    <a:srgbClr val="000000"/>
                  </a:solidFill>
                  <a:latin typeface="Arial Cyr"/>
                </a:rPr>
                <a:t>Добавить строку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101600</xdr:colOff>
          <xdr:row>38</xdr:row>
          <xdr:rowOff>25400</xdr:rowOff>
        </xdr:from>
        <xdr:to>
          <xdr:col>7</xdr:col>
          <xdr:colOff>571500</xdr:colOff>
          <xdr:row>38</xdr:row>
          <xdr:rowOff>254000</xdr:rowOff>
        </xdr:to>
        <xdr:sp macro="" textlink="">
          <xdr:nvSpPr>
            <xdr:cNvPr id="5401" name="Button 281" hidden="1">
              <a:extLst>
                <a:ext uri="{63B3BB69-23CF-44E3-9099-C40C66FF867C}">
                  <a14:compatExt spid="_x0000_s5401"/>
                </a:ext>
                <a:ext uri="{FF2B5EF4-FFF2-40B4-BE49-F238E27FC236}">
                  <a16:creationId xmlns:a16="http://schemas.microsoft.com/office/drawing/2014/main" id="{00000000-0008-0000-0200-000019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ru-RU" sz="1000" b="0" i="0" u="none" strike="noStrike" baseline="0">
                  <a:solidFill>
                    <a:srgbClr val="000000"/>
                  </a:solidFill>
                  <a:latin typeface="Arial Cyr"/>
                </a:rPr>
                <a:t>Добавить строку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88900</xdr:colOff>
          <xdr:row>44</xdr:row>
          <xdr:rowOff>38100</xdr:rowOff>
        </xdr:from>
        <xdr:to>
          <xdr:col>7</xdr:col>
          <xdr:colOff>584200</xdr:colOff>
          <xdr:row>44</xdr:row>
          <xdr:rowOff>228600</xdr:rowOff>
        </xdr:to>
        <xdr:sp macro="" textlink="">
          <xdr:nvSpPr>
            <xdr:cNvPr id="5402" name="Button 282" hidden="1">
              <a:extLst>
                <a:ext uri="{63B3BB69-23CF-44E3-9099-C40C66FF867C}">
                  <a14:compatExt spid="_x0000_s5402"/>
                </a:ext>
                <a:ext uri="{FF2B5EF4-FFF2-40B4-BE49-F238E27FC236}">
                  <a16:creationId xmlns:a16="http://schemas.microsoft.com/office/drawing/2014/main" id="{00000000-0008-0000-0200-00001A1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ru-RU" sz="1000" b="0" i="0" u="none" strike="noStrike" baseline="0">
                  <a:solidFill>
                    <a:srgbClr val="000000"/>
                  </a:solidFill>
                  <a:latin typeface="Arial Cyr"/>
                </a:rPr>
                <a:t>Добавить строку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0</xdr:col>
      <xdr:colOff>447676</xdr:colOff>
      <xdr:row>0</xdr:row>
      <xdr:rowOff>66675</xdr:rowOff>
    </xdr:from>
    <xdr:to>
      <xdr:col>0</xdr:col>
      <xdr:colOff>965268</xdr:colOff>
      <xdr:row>0</xdr:row>
      <xdr:rowOff>590550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6E32765-57C5-4007-BD49-AD66CC3F9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6" y="66675"/>
          <a:ext cx="517592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9A71-A5E3-4DFB-868D-53B90B4B1536}">
  <dimension ref="A1:I14"/>
  <sheetViews>
    <sheetView showGridLines="0" zoomScaleNormal="100" workbookViewId="0">
      <selection activeCell="B13" sqref="B13"/>
    </sheetView>
  </sheetViews>
  <sheetFormatPr baseColWidth="10" defaultColWidth="8.83203125" defaultRowHeight="16"/>
  <cols>
    <col min="1" max="1" width="8.83203125" style="94"/>
    <col min="2" max="2" width="98.33203125" style="94" customWidth="1"/>
    <col min="3" max="16384" width="8.83203125" style="94"/>
  </cols>
  <sheetData>
    <row r="1" spans="1:9" ht="116.5" customHeight="1">
      <c r="B1" s="2" t="s">
        <v>409</v>
      </c>
      <c r="D1" s="105"/>
      <c r="F1" s="106"/>
      <c r="H1" s="106"/>
    </row>
    <row r="2" spans="1:9" ht="71.5" customHeight="1">
      <c r="A2" s="92"/>
      <c r="B2" s="91" t="s">
        <v>410</v>
      </c>
      <c r="C2" s="93"/>
      <c r="D2" s="93"/>
      <c r="E2" s="93"/>
      <c r="F2" s="93"/>
      <c r="G2" s="93"/>
      <c r="H2" s="93"/>
      <c r="I2" s="93"/>
    </row>
    <row r="3" spans="1:9">
      <c r="B3" s="194" t="s">
        <v>391</v>
      </c>
    </row>
    <row r="4" spans="1:9">
      <c r="B4" s="94" t="s">
        <v>411</v>
      </c>
    </row>
    <row r="5" spans="1:9">
      <c r="B5" s="95" t="s">
        <v>412</v>
      </c>
    </row>
    <row r="6" spans="1:9">
      <c r="B6" s="95" t="s">
        <v>413</v>
      </c>
    </row>
    <row r="7" spans="1:9">
      <c r="B7" s="95" t="s">
        <v>414</v>
      </c>
    </row>
    <row r="8" spans="1:9">
      <c r="B8" s="95" t="s">
        <v>415</v>
      </c>
    </row>
    <row r="9" spans="1:9">
      <c r="B9" s="95" t="s">
        <v>416</v>
      </c>
    </row>
    <row r="10" spans="1:9">
      <c r="B10" s="95" t="s">
        <v>417</v>
      </c>
    </row>
    <row r="11" spans="1:9">
      <c r="B11" s="95" t="s">
        <v>418</v>
      </c>
    </row>
    <row r="12" spans="1:9">
      <c r="B12" s="95" t="s">
        <v>419</v>
      </c>
    </row>
    <row r="13" spans="1:9">
      <c r="B13" s="95" t="s">
        <v>451</v>
      </c>
    </row>
    <row r="14" spans="1:9" ht="70.25" customHeight="1">
      <c r="B14" s="96" t="s">
        <v>425</v>
      </c>
    </row>
  </sheetData>
  <hyperlinks>
    <hyperlink ref="B5" location="Заявка!A1" tooltip="открыть лист заявка" display="1. Заявка" xr:uid="{136D17AC-E453-40E6-AFDE-18DA44B02C7B}"/>
    <hyperlink ref="B6" location="Анкета!A1" tooltip="открыть лист Анкета" display="2. Анкета" xr:uid="{AD8CBE72-05E5-470E-A387-91AE82B4A438}"/>
    <hyperlink ref="B7" location="Баланс!A1" tooltip="открыть лист баланс" display="3. Баланс" xr:uid="{5B007E54-35B3-4738-89F1-A28B85F264AA}"/>
    <hyperlink ref="B8" location="ОПиУ!A1" tooltip="открыть лист ОПиУ" display="3. Отчет о прибылях и убытках" xr:uid="{DC11E0ED-C614-4F4C-9F4A-0E67E9156CD3}"/>
    <hyperlink ref="B9" location="ОДДС!A1" tooltip="открыть лист ОДДС" display="4. Отчет о движении денежных средств" xr:uid="{5012AFF1-6AEE-4394-895B-E3E16B7BF130}"/>
    <hyperlink ref="B10" location="Расшифровка!A1" display="5. Расшифровки кредиторской и дебиторской задолженности баланса" xr:uid="{43093AFF-859F-4150-9B7D-1900E9620EE0}"/>
    <hyperlink ref="B11" location="'Расшифровка ТМЗ'!A1" display="6. Расшифровка ТМЗ и запасы вспомогательных материалов" xr:uid="{81055E95-C903-4463-AB5A-571A47A28EB7}"/>
    <hyperlink ref="B12" location="'Расшифровка выручки'!A1" display="7. Расшифровка выручки" xr:uid="{601E7B51-28CF-4717-944E-6D898DC99B4B}"/>
    <hyperlink ref="B13" location="'Перечень документов'!A1" display="7. Перечень документов (Приложение №8)" xr:uid="{ABC35519-2830-4ED4-B78A-6DF01F9A7AA8}"/>
  </hyperlink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B79D0-48F0-4101-89FE-D22E11416F88}">
  <sheetPr codeName="Лист1"/>
  <dimension ref="A1:J44"/>
  <sheetViews>
    <sheetView showGridLines="0" topLeftCell="A2" zoomScaleNormal="100" workbookViewId="0">
      <selection activeCell="B1" sqref="B1:J1"/>
    </sheetView>
  </sheetViews>
  <sheetFormatPr baseColWidth="10" defaultColWidth="8.83203125" defaultRowHeight="16"/>
  <cols>
    <col min="1" max="16384" width="8.83203125" style="2"/>
  </cols>
  <sheetData>
    <row r="1" spans="1:10" ht="78" customHeight="1">
      <c r="A1" s="4"/>
      <c r="B1" s="241" t="s">
        <v>443</v>
      </c>
      <c r="C1" s="242"/>
      <c r="D1" s="242"/>
      <c r="E1" s="242"/>
      <c r="F1" s="242"/>
      <c r="G1" s="242"/>
      <c r="H1" s="242"/>
      <c r="I1" s="242"/>
      <c r="J1" s="242"/>
    </row>
    <row r="2" spans="1:10" ht="57.5" customHeight="1">
      <c r="A2" s="243" t="str">
        <f xml:space="preserve"> "Настоящим "&amp; D3&amp;" (далее – Заявитель) направляет в Ваш адрес Заявку на предоставление инвестиций из средств ОАО Национальный инвестиционный фонд Кыргызской Республики (далее – НИФ)."</f>
        <v>Настоящим ОсОО "Наименование компании" (далее – Заявитель) направляет в Ваш адрес Заявку на предоставление инвестиций из средств ОАО Национальный инвестиционный фонд Кыргызской Республики (далее – НИФ).</v>
      </c>
      <c r="B2" s="243"/>
      <c r="C2" s="243"/>
      <c r="D2" s="243"/>
      <c r="E2" s="243"/>
      <c r="F2" s="243"/>
      <c r="G2" s="243"/>
      <c r="H2" s="243"/>
      <c r="I2" s="243"/>
      <c r="J2" s="243"/>
    </row>
    <row r="3" spans="1:10" ht="34.25" customHeight="1">
      <c r="A3" s="206" t="s">
        <v>55</v>
      </c>
      <c r="B3" s="206"/>
      <c r="C3" s="206"/>
      <c r="D3" s="212" t="s">
        <v>109</v>
      </c>
      <c r="E3" s="212"/>
      <c r="F3" s="212"/>
      <c r="G3" s="212"/>
      <c r="H3" s="212"/>
      <c r="I3" s="212"/>
      <c r="J3" s="212"/>
    </row>
    <row r="4" spans="1:10" ht="59.5" customHeight="1">
      <c r="A4" s="206" t="s">
        <v>392</v>
      </c>
      <c r="B4" s="206"/>
      <c r="C4" s="206"/>
      <c r="D4" s="212" t="s">
        <v>400</v>
      </c>
      <c r="E4" s="212"/>
      <c r="F4" s="212"/>
      <c r="G4" s="212"/>
      <c r="H4" s="212"/>
      <c r="I4" s="212"/>
      <c r="J4" s="212"/>
    </row>
    <row r="5" spans="1:10" ht="21.5" customHeight="1">
      <c r="A5" s="203" t="s">
        <v>393</v>
      </c>
      <c r="B5" s="204"/>
      <c r="C5" s="204"/>
      <c r="D5" s="204"/>
      <c r="E5" s="204"/>
      <c r="F5" s="204"/>
      <c r="G5" s="204"/>
      <c r="H5" s="204"/>
      <c r="I5" s="204"/>
      <c r="J5" s="205"/>
    </row>
    <row r="6" spans="1:10" ht="59.5" customHeight="1">
      <c r="A6" s="206" t="s">
        <v>444</v>
      </c>
      <c r="B6" s="206"/>
      <c r="C6" s="206"/>
      <c r="D6" s="212" t="s">
        <v>399</v>
      </c>
      <c r="E6" s="212"/>
      <c r="F6" s="212"/>
      <c r="G6" s="212"/>
      <c r="H6" s="212"/>
      <c r="I6" s="212"/>
      <c r="J6" s="212"/>
    </row>
    <row r="7" spans="1:10" ht="34.25" customHeight="1">
      <c r="A7" s="206" t="s">
        <v>445</v>
      </c>
      <c r="B7" s="206"/>
      <c r="C7" s="206"/>
      <c r="D7" s="212" t="s">
        <v>427</v>
      </c>
      <c r="E7" s="212"/>
      <c r="F7" s="212"/>
      <c r="G7" s="212"/>
      <c r="H7" s="212"/>
      <c r="I7" s="212"/>
      <c r="J7" s="212"/>
    </row>
    <row r="8" spans="1:10" ht="34.25" customHeight="1">
      <c r="A8" s="213" t="s">
        <v>446</v>
      </c>
      <c r="B8" s="214"/>
      <c r="C8" s="215"/>
      <c r="D8" s="216">
        <v>500000</v>
      </c>
      <c r="E8" s="217"/>
      <c r="F8" s="217"/>
      <c r="G8" s="217"/>
      <c r="H8" s="217"/>
      <c r="I8" s="217"/>
      <c r="J8" s="218"/>
    </row>
    <row r="9" spans="1:10" ht="60" customHeight="1">
      <c r="A9" s="206" t="s">
        <v>394</v>
      </c>
      <c r="B9" s="206"/>
      <c r="C9" s="206"/>
      <c r="D9" s="209" t="s">
        <v>405</v>
      </c>
      <c r="E9" s="210"/>
      <c r="F9" s="210"/>
      <c r="G9" s="210"/>
      <c r="H9" s="210"/>
      <c r="I9" s="210"/>
      <c r="J9" s="211"/>
    </row>
    <row r="10" spans="1:10" ht="45" customHeight="1">
      <c r="A10" s="206" t="s">
        <v>395</v>
      </c>
      <c r="B10" s="206"/>
      <c r="C10" s="206"/>
      <c r="D10" s="207">
        <v>0.2</v>
      </c>
      <c r="E10" s="207"/>
      <c r="F10" s="206" t="s">
        <v>396</v>
      </c>
      <c r="G10" s="206"/>
      <c r="H10" s="206"/>
      <c r="I10" s="208">
        <v>60</v>
      </c>
      <c r="J10" s="208"/>
    </row>
    <row r="11" spans="1:10" collapsed="1">
      <c r="A11" s="203" t="s">
        <v>83</v>
      </c>
      <c r="B11" s="204"/>
      <c r="C11" s="204"/>
      <c r="D11" s="204"/>
      <c r="E11" s="204"/>
      <c r="F11" s="204"/>
      <c r="G11" s="204"/>
      <c r="H11" s="204"/>
      <c r="I11" s="204"/>
      <c r="J11" s="205"/>
    </row>
    <row r="12" spans="1:10" ht="46.25" customHeight="1">
      <c r="A12" s="206" t="s">
        <v>57</v>
      </c>
      <c r="B12" s="206"/>
      <c r="C12" s="206"/>
      <c r="D12" s="228" t="s">
        <v>401</v>
      </c>
      <c r="E12" s="228"/>
      <c r="F12" s="228"/>
      <c r="G12" s="228"/>
      <c r="H12" s="228"/>
      <c r="I12" s="228"/>
      <c r="J12" s="228"/>
    </row>
    <row r="13" spans="1:10" ht="34.25" customHeight="1">
      <c r="A13" s="213" t="s">
        <v>58</v>
      </c>
      <c r="B13" s="214"/>
      <c r="C13" s="215"/>
      <c r="D13" s="228" t="s">
        <v>29</v>
      </c>
      <c r="E13" s="228"/>
      <c r="F13" s="228"/>
      <c r="G13" s="228" t="s">
        <v>402</v>
      </c>
      <c r="H13" s="228"/>
      <c r="I13" s="228"/>
      <c r="J13" s="228"/>
    </row>
    <row r="14" spans="1:10" ht="54.5" customHeight="1">
      <c r="A14" s="213" t="s">
        <v>82</v>
      </c>
      <c r="B14" s="214"/>
      <c r="C14" s="215"/>
      <c r="D14" s="228" t="s">
        <v>403</v>
      </c>
      <c r="E14" s="228"/>
      <c r="F14" s="228"/>
      <c r="G14" s="228"/>
      <c r="H14" s="228"/>
      <c r="I14" s="228"/>
      <c r="J14" s="228"/>
    </row>
    <row r="15" spans="1:10" ht="50" customHeight="1">
      <c r="A15" s="213" t="s">
        <v>398</v>
      </c>
      <c r="B15" s="214"/>
      <c r="C15" s="215"/>
      <c r="D15" s="228" t="s">
        <v>404</v>
      </c>
      <c r="E15" s="228"/>
      <c r="F15" s="228"/>
      <c r="G15" s="228"/>
      <c r="H15" s="228"/>
      <c r="I15" s="228"/>
      <c r="J15" s="228"/>
    </row>
    <row r="16" spans="1:10" ht="42.5" customHeight="1">
      <c r="A16" s="213" t="s">
        <v>97</v>
      </c>
      <c r="B16" s="214"/>
      <c r="C16" s="215"/>
      <c r="D16" s="227">
        <v>100</v>
      </c>
      <c r="E16" s="227"/>
      <c r="F16" s="213" t="s">
        <v>84</v>
      </c>
      <c r="G16" s="214"/>
      <c r="H16" s="215"/>
      <c r="I16" s="227">
        <v>90</v>
      </c>
      <c r="J16" s="227"/>
    </row>
    <row r="17" spans="1:10" ht="38" customHeight="1">
      <c r="A17" s="213" t="s">
        <v>85</v>
      </c>
      <c r="B17" s="214"/>
      <c r="C17" s="215"/>
      <c r="D17" s="225">
        <v>3000000</v>
      </c>
      <c r="E17" s="225"/>
      <c r="F17" s="213" t="s">
        <v>447</v>
      </c>
      <c r="G17" s="214"/>
      <c r="H17" s="215"/>
      <c r="I17" s="226"/>
      <c r="J17" s="227"/>
    </row>
    <row r="18" spans="1:10" ht="49.25" customHeight="1">
      <c r="A18" s="213" t="s">
        <v>449</v>
      </c>
      <c r="B18" s="214"/>
      <c r="C18" s="215"/>
      <c r="D18" s="228" t="s">
        <v>450</v>
      </c>
      <c r="E18" s="228"/>
      <c r="F18" s="228"/>
      <c r="G18" s="228"/>
      <c r="H18" s="228"/>
      <c r="I18" s="228"/>
      <c r="J18" s="228"/>
    </row>
    <row r="19" spans="1:10" ht="42" customHeight="1">
      <c r="A19" s="206" t="s">
        <v>86</v>
      </c>
      <c r="B19" s="206"/>
      <c r="C19" s="206"/>
      <c r="D19" s="228"/>
      <c r="E19" s="228"/>
      <c r="F19" s="228"/>
      <c r="G19" s="228"/>
      <c r="H19" s="228"/>
      <c r="I19" s="228"/>
      <c r="J19" s="228"/>
    </row>
    <row r="20" spans="1:10" ht="22.25" customHeight="1">
      <c r="A20" s="222" t="s">
        <v>98</v>
      </c>
      <c r="B20" s="223"/>
      <c r="C20" s="223"/>
      <c r="D20" s="223"/>
      <c r="E20" s="223"/>
      <c r="F20" s="223"/>
      <c r="G20" s="223"/>
      <c r="H20" s="223"/>
      <c r="I20" s="223"/>
      <c r="J20" s="224"/>
    </row>
    <row r="21" spans="1:10" ht="133.25" customHeight="1">
      <c r="A21" s="229" t="s">
        <v>406</v>
      </c>
      <c r="B21" s="230"/>
      <c r="C21" s="230"/>
      <c r="D21" s="230"/>
      <c r="E21" s="230"/>
      <c r="F21" s="230"/>
      <c r="G21" s="230"/>
      <c r="H21" s="230"/>
      <c r="I21" s="230"/>
      <c r="J21" s="231"/>
    </row>
    <row r="22" spans="1:10" ht="63" customHeight="1">
      <c r="A22" s="219" t="str">
        <f>"Настоящим "&amp;D3&amp;" (далее - Заявитель) предоставляет НИФ свое согласие на раскрытие НИФ существенных условий предоставленного НИФ Заявителю инвестиций в целях отчетности, статистики и опубликования информации в средствах массовой информации и на сайте НИФ."</f>
        <v>Настоящим ОсОО "Наименование компании" (далее - Заявитель) предоставляет НИФ свое согласие на раскрытие НИФ существенных условий предоставленного НИФ Заявителю инвестиций в целях отчетности, статистики и опубликования информации в средствах массовой информации и на сайте НИФ.</v>
      </c>
      <c r="B22" s="220"/>
      <c r="C22" s="220"/>
      <c r="D22" s="220"/>
      <c r="E22" s="220"/>
      <c r="F22" s="220"/>
      <c r="G22" s="220"/>
      <c r="H22" s="220"/>
      <c r="I22" s="220"/>
      <c r="J22" s="221"/>
    </row>
    <row r="23" spans="1:10" ht="107.5" customHeight="1">
      <c r="A23" s="219" t="s">
        <v>448</v>
      </c>
      <c r="B23" s="220"/>
      <c r="C23" s="220"/>
      <c r="D23" s="220"/>
      <c r="E23" s="220"/>
      <c r="F23" s="220"/>
      <c r="G23" s="220"/>
      <c r="H23" s="220"/>
      <c r="I23" s="220"/>
      <c r="J23" s="221"/>
    </row>
    <row r="24" spans="1:10" ht="146.5" customHeight="1">
      <c r="A24" s="219" t="s">
        <v>407</v>
      </c>
      <c r="B24" s="220"/>
      <c r="C24" s="220"/>
      <c r="D24" s="220"/>
      <c r="E24" s="220"/>
      <c r="F24" s="220"/>
      <c r="G24" s="220"/>
      <c r="H24" s="220"/>
      <c r="I24" s="220"/>
      <c r="J24" s="221"/>
    </row>
    <row r="25" spans="1:10" ht="37.25" customHeight="1">
      <c r="A25" s="219" t="s">
        <v>408</v>
      </c>
      <c r="B25" s="220"/>
      <c r="C25" s="220"/>
      <c r="D25" s="220"/>
      <c r="E25" s="220"/>
      <c r="F25" s="220"/>
      <c r="G25" s="220"/>
      <c r="H25" s="220"/>
      <c r="I25" s="220"/>
      <c r="J25" s="221"/>
    </row>
    <row r="26" spans="1:10" ht="50.5" customHeight="1">
      <c r="A26" s="219" t="str">
        <f>"Также "&amp;D3&amp;" (включая о руководителях, собственниках и связанных компаний) ознакомлено с тем, что данный документ не влечет за собой обязательств НИФ по предоставлению инвестиций."</f>
        <v>Также ОсОО "Наименование компании" (включая о руководителях, собственниках и связанных компаний) ознакомлено с тем, что данный документ не влечет за собой обязательств НИФ по предоставлению инвестиций.</v>
      </c>
      <c r="B26" s="220"/>
      <c r="C26" s="220"/>
      <c r="D26" s="220"/>
      <c r="E26" s="220"/>
      <c r="F26" s="220"/>
      <c r="G26" s="220"/>
      <c r="H26" s="220"/>
      <c r="I26" s="220"/>
      <c r="J26" s="221"/>
    </row>
    <row r="27" spans="1:10">
      <c r="A27" s="7"/>
      <c r="J27" s="8"/>
    </row>
    <row r="28" spans="1:10">
      <c r="A28" s="234">
        <f>Анкета!B15</f>
        <v>0</v>
      </c>
      <c r="B28" s="235"/>
      <c r="C28" s="235"/>
      <c r="D28" s="235">
        <f>Анкета!B14</f>
        <v>0</v>
      </c>
      <c r="E28" s="235"/>
      <c r="F28" s="235"/>
      <c r="G28" s="235"/>
      <c r="H28" s="236"/>
      <c r="I28" s="236"/>
      <c r="J28" s="237"/>
    </row>
    <row r="29" spans="1:10">
      <c r="A29" s="238" t="s">
        <v>94</v>
      </c>
      <c r="B29" s="239"/>
      <c r="C29" s="239"/>
      <c r="D29" s="239" t="s">
        <v>93</v>
      </c>
      <c r="E29" s="239"/>
      <c r="F29" s="239"/>
      <c r="G29" s="239"/>
      <c r="H29" s="239" t="s">
        <v>95</v>
      </c>
      <c r="I29" s="239"/>
      <c r="J29" s="240"/>
    </row>
    <row r="30" spans="1:10">
      <c r="A30" s="7"/>
      <c r="J30" s="8"/>
    </row>
    <row r="31" spans="1:10">
      <c r="A31" s="7"/>
      <c r="G31" s="5" t="s">
        <v>96</v>
      </c>
      <c r="H31" s="232">
        <f ca="1" xml:space="preserve"> NOW()</f>
        <v>46135.615073842593</v>
      </c>
      <c r="I31" s="232"/>
      <c r="J31" s="233"/>
    </row>
    <row r="32" spans="1:10">
      <c r="A32" s="7"/>
      <c r="J32" s="8"/>
    </row>
    <row r="33" spans="1:10">
      <c r="A33" s="9"/>
      <c r="B33" s="14" t="s">
        <v>110</v>
      </c>
      <c r="C33" s="6"/>
      <c r="D33" s="6"/>
      <c r="E33" s="6"/>
      <c r="F33" s="6"/>
      <c r="G33" s="6"/>
      <c r="H33" s="6"/>
      <c r="I33" s="6"/>
      <c r="J33" s="10"/>
    </row>
    <row r="34" spans="1:10">
      <c r="A34" s="9"/>
      <c r="B34" s="6"/>
      <c r="C34" s="6"/>
      <c r="D34" s="6"/>
      <c r="E34" s="6"/>
      <c r="F34" s="6"/>
      <c r="G34" s="6"/>
      <c r="H34" s="6"/>
      <c r="I34" s="6"/>
      <c r="J34" s="10"/>
    </row>
    <row r="35" spans="1:10">
      <c r="A35" s="9"/>
      <c r="B35" s="6"/>
      <c r="C35" s="6"/>
      <c r="D35" s="6"/>
      <c r="E35" s="6"/>
      <c r="F35" s="6"/>
      <c r="G35" s="6"/>
      <c r="H35" s="6"/>
      <c r="I35" s="6"/>
      <c r="J35" s="10"/>
    </row>
    <row r="36" spans="1:10">
      <c r="A36" s="9"/>
      <c r="B36" s="6"/>
      <c r="C36" s="6"/>
      <c r="D36" s="6"/>
      <c r="E36" s="6"/>
      <c r="F36" s="6"/>
      <c r="G36" s="6"/>
      <c r="H36" s="6"/>
      <c r="I36" s="6"/>
      <c r="J36" s="10"/>
    </row>
    <row r="37" spans="1:10">
      <c r="A37" s="9"/>
      <c r="B37" s="6"/>
      <c r="C37" s="6"/>
      <c r="D37" s="6"/>
      <c r="E37" s="6"/>
      <c r="F37" s="6"/>
      <c r="G37" s="6"/>
      <c r="H37" s="6"/>
      <c r="I37" s="6"/>
      <c r="J37" s="10"/>
    </row>
    <row r="38" spans="1:10">
      <c r="A38" s="9"/>
      <c r="B38" s="6"/>
      <c r="C38" s="6"/>
      <c r="D38" s="6"/>
      <c r="E38" s="6"/>
      <c r="F38" s="6"/>
      <c r="G38" s="6"/>
      <c r="H38" s="6"/>
      <c r="I38" s="6"/>
      <c r="J38" s="10"/>
    </row>
    <row r="39" spans="1:10">
      <c r="A39" s="9"/>
      <c r="B39" s="6"/>
      <c r="C39" s="6"/>
      <c r="D39" s="6"/>
      <c r="E39" s="6"/>
      <c r="F39" s="6"/>
      <c r="G39" s="6"/>
      <c r="H39" s="6"/>
      <c r="I39" s="6"/>
      <c r="J39" s="10"/>
    </row>
    <row r="40" spans="1:10">
      <c r="A40" s="11"/>
      <c r="B40" s="12"/>
      <c r="C40" s="12"/>
      <c r="D40" s="12"/>
      <c r="E40" s="12"/>
      <c r="F40" s="12"/>
      <c r="G40" s="12"/>
      <c r="H40" s="12"/>
      <c r="I40" s="12"/>
      <c r="J40" s="13"/>
    </row>
    <row r="41" spans="1:10">
      <c r="A41" s="6"/>
      <c r="B41" s="6"/>
      <c r="C41" s="6"/>
      <c r="D41" s="6"/>
      <c r="E41" s="6"/>
      <c r="F41" s="6"/>
      <c r="G41" s="6"/>
      <c r="H41" s="6"/>
      <c r="I41" s="6"/>
      <c r="J41" s="6"/>
    </row>
    <row r="42" spans="1:10">
      <c r="A42" s="6"/>
      <c r="B42" s="6"/>
      <c r="C42" s="6"/>
      <c r="D42" s="6"/>
      <c r="E42" s="6"/>
      <c r="F42" s="6"/>
      <c r="G42" s="6"/>
      <c r="H42" s="6"/>
      <c r="I42" s="6"/>
      <c r="J42" s="6"/>
    </row>
    <row r="43" spans="1:10">
      <c r="A43" s="6"/>
      <c r="B43" s="6"/>
      <c r="C43" s="6"/>
      <c r="D43" s="6"/>
      <c r="E43" s="6"/>
      <c r="F43" s="6"/>
      <c r="G43" s="6"/>
      <c r="H43" s="6"/>
      <c r="I43" s="6"/>
      <c r="J43" s="6"/>
    </row>
    <row r="44" spans="1:10">
      <c r="A44" s="6"/>
      <c r="B44" s="6"/>
      <c r="C44" s="6"/>
      <c r="D44" s="6"/>
      <c r="E44" s="6"/>
      <c r="F44" s="6"/>
      <c r="G44" s="6"/>
      <c r="H44" s="6"/>
      <c r="I44" s="6"/>
      <c r="J44" s="6"/>
    </row>
  </sheetData>
  <sheetProtection insertRows="0"/>
  <mergeCells count="55">
    <mergeCell ref="B1:J1"/>
    <mergeCell ref="A2:J2"/>
    <mergeCell ref="A3:C3"/>
    <mergeCell ref="D3:J3"/>
    <mergeCell ref="A4:C4"/>
    <mergeCell ref="D4:J4"/>
    <mergeCell ref="A16:C16"/>
    <mergeCell ref="D16:E16"/>
    <mergeCell ref="F16:H16"/>
    <mergeCell ref="I16:J16"/>
    <mergeCell ref="A11:J11"/>
    <mergeCell ref="D12:J12"/>
    <mergeCell ref="A13:C13"/>
    <mergeCell ref="D13:F13"/>
    <mergeCell ref="G13:J13"/>
    <mergeCell ref="A14:C14"/>
    <mergeCell ref="D14:J14"/>
    <mergeCell ref="A12:C12"/>
    <mergeCell ref="A15:C15"/>
    <mergeCell ref="D15:J15"/>
    <mergeCell ref="H31:J31"/>
    <mergeCell ref="A25:J25"/>
    <mergeCell ref="A26:J26"/>
    <mergeCell ref="A28:C28"/>
    <mergeCell ref="D28:G28"/>
    <mergeCell ref="H28:J28"/>
    <mergeCell ref="A29:C29"/>
    <mergeCell ref="D29:G29"/>
    <mergeCell ref="H29:J29"/>
    <mergeCell ref="A22:J22"/>
    <mergeCell ref="A23:J23"/>
    <mergeCell ref="A24:J24"/>
    <mergeCell ref="A20:J20"/>
    <mergeCell ref="A17:C17"/>
    <mergeCell ref="D17:E17"/>
    <mergeCell ref="F17:H17"/>
    <mergeCell ref="I17:J17"/>
    <mergeCell ref="A19:C19"/>
    <mergeCell ref="D19:J19"/>
    <mergeCell ref="A21:J21"/>
    <mergeCell ref="A18:C18"/>
    <mergeCell ref="D18:J18"/>
    <mergeCell ref="A5:J5"/>
    <mergeCell ref="A10:C10"/>
    <mergeCell ref="D10:E10"/>
    <mergeCell ref="F10:H10"/>
    <mergeCell ref="I10:J10"/>
    <mergeCell ref="D9:J9"/>
    <mergeCell ref="A6:C6"/>
    <mergeCell ref="D6:J6"/>
    <mergeCell ref="A7:C7"/>
    <mergeCell ref="D7:J7"/>
    <mergeCell ref="A8:C8"/>
    <mergeCell ref="D8:J8"/>
    <mergeCell ref="A9:C9"/>
  </mergeCells>
  <phoneticPr fontId="7" type="noConversion"/>
  <dataValidations count="3">
    <dataValidation allowBlank="1" showInputMessage="1" showErrorMessage="1" prompt="Пропишите краткую информацию о проекте" sqref="D12:J12" xr:uid="{57956023-0035-4977-8339-F1AAC9A8F2A6}"/>
    <dataValidation allowBlank="1" showInputMessage="1" showErrorMessage="1" prompt="Адрес, где планируется реализация проекта" sqref="G13:J13" xr:uid="{97743DF4-1180-47B3-A86F-7E23D4E25028}"/>
    <dataValidation allowBlank="1" showInputMessage="1" showErrorMessage="1" prompt="объемы производства/услуги по предлагаемому проекту" sqref="D15:J15" xr:uid="{175B5557-E7D3-4A15-B8EB-258E4E92E31A}"/>
  </dataValidations>
  <pageMargins left="0.9055118110236221" right="0.11811023622047245" top="0.35433070866141736" bottom="0.31496062992125984" header="0.31496062992125984" footer="0.31496062992125984"/>
  <pageSetup paperSize="9" orientation="portrait" r:id="rId1"/>
  <headerFooter>
    <oddFooter>Страница  &amp;P из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6866" r:id="rId4" name="Check Box 2">
              <controlPr defaultSize="0" autoFill="0" autoLine="0" autoPict="0">
                <anchor moveWithCells="1">
                  <from>
                    <xdr:col>0</xdr:col>
                    <xdr:colOff>444500</xdr:colOff>
                    <xdr:row>33</xdr:row>
                    <xdr:rowOff>0</xdr:rowOff>
                  </from>
                  <to>
                    <xdr:col>9</xdr:col>
                    <xdr:colOff>482600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8" r:id="rId5" name="Check Box 4">
              <controlPr defaultSize="0" autoFill="0" autoLine="0" autoPict="0">
                <anchor moveWithCells="1">
                  <from>
                    <xdr:col>0</xdr:col>
                    <xdr:colOff>444500</xdr:colOff>
                    <xdr:row>34</xdr:row>
                    <xdr:rowOff>25400</xdr:rowOff>
                  </from>
                  <to>
                    <xdr:col>9</xdr:col>
                    <xdr:colOff>482600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9" r:id="rId6" name="Check Box 5">
              <controlPr defaultSize="0" autoFill="0" autoLine="0" autoPict="0">
                <anchor moveWithCells="1">
                  <from>
                    <xdr:col>0</xdr:col>
                    <xdr:colOff>444500</xdr:colOff>
                    <xdr:row>35</xdr:row>
                    <xdr:rowOff>25400</xdr:rowOff>
                  </from>
                  <to>
                    <xdr:col>9</xdr:col>
                    <xdr:colOff>482600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70" r:id="rId7" name="Check Box 6">
              <controlPr defaultSize="0" autoFill="0" autoLine="0" autoPict="0">
                <anchor moveWithCells="1">
                  <from>
                    <xdr:col>0</xdr:col>
                    <xdr:colOff>444500</xdr:colOff>
                    <xdr:row>36</xdr:row>
                    <xdr:rowOff>25400</xdr:rowOff>
                  </from>
                  <to>
                    <xdr:col>9</xdr:col>
                    <xdr:colOff>482600</xdr:colOff>
                    <xdr:row>36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71" r:id="rId8" name="Check Box 7">
              <controlPr defaultSize="0" autoFill="0" autoLine="0" autoPict="0">
                <anchor moveWithCells="1">
                  <from>
                    <xdr:col>0</xdr:col>
                    <xdr:colOff>444500</xdr:colOff>
                    <xdr:row>37</xdr:row>
                    <xdr:rowOff>25400</xdr:rowOff>
                  </from>
                  <to>
                    <xdr:col>9</xdr:col>
                    <xdr:colOff>482600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72" r:id="rId9" name="Check Box 8">
              <controlPr defaultSize="0" autoFill="0" autoLine="0" autoPict="0">
                <anchor moveWithCells="1">
                  <from>
                    <xdr:col>0</xdr:col>
                    <xdr:colOff>444500</xdr:colOff>
                    <xdr:row>38</xdr:row>
                    <xdr:rowOff>25400</xdr:rowOff>
                  </from>
                  <to>
                    <xdr:col>9</xdr:col>
                    <xdr:colOff>482600</xdr:colOff>
                    <xdr:row>38</xdr:row>
                    <xdr:rowOff>190500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Выберите из списка" prompt="Область, где планируется реализация проекта" xr:uid="{B2B5BEED-4904-4C91-BA2D-F9BC627E042E}">
          <x14:formula1>
            <xm:f>Справочник!$A$3:$A$11</xm:f>
          </x14:formula1>
          <xm:sqref>D13:F13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1"/>
  <dimension ref="A1:J66"/>
  <sheetViews>
    <sheetView showGridLines="0" zoomScaleNormal="100" zoomScaleSheetLayoutView="115" workbookViewId="0">
      <selection activeCell="B5" sqref="B5:D5"/>
    </sheetView>
  </sheetViews>
  <sheetFormatPr baseColWidth="10" defaultColWidth="9.1640625" defaultRowHeight="13"/>
  <cols>
    <col min="1" max="1" width="22" style="1" customWidth="1"/>
    <col min="2" max="2" width="11.83203125" style="1" customWidth="1"/>
    <col min="3" max="3" width="8.5" style="1" customWidth="1"/>
    <col min="4" max="4" width="9.33203125" style="1" customWidth="1"/>
    <col min="5" max="5" width="16.83203125" style="1" customWidth="1"/>
    <col min="6" max="7" width="9.1640625" style="1"/>
    <col min="8" max="8" width="9.33203125" style="1" customWidth="1"/>
    <col min="9" max="9" width="9.1640625" style="1"/>
    <col min="10" max="10" width="9.5" style="1" bestFit="1" customWidth="1"/>
    <col min="11" max="16384" width="9.1640625" style="1"/>
  </cols>
  <sheetData>
    <row r="1" spans="1:10" ht="50" customHeight="1">
      <c r="A1" s="253" t="s">
        <v>99</v>
      </c>
      <c r="B1" s="253"/>
      <c r="C1" s="253"/>
      <c r="D1" s="253"/>
      <c r="E1" s="253"/>
      <c r="F1" s="253"/>
      <c r="G1" s="253"/>
      <c r="H1" s="253"/>
    </row>
    <row r="2" spans="1:10" ht="30.5" customHeight="1">
      <c r="A2" s="254" t="s">
        <v>426</v>
      </c>
      <c r="B2" s="254"/>
      <c r="C2" s="254"/>
      <c r="D2" s="254"/>
      <c r="E2" s="254"/>
      <c r="F2" s="254"/>
      <c r="G2" s="254"/>
      <c r="H2" s="254"/>
      <c r="J2" s="195"/>
    </row>
    <row r="4" spans="1:10">
      <c r="A4" s="256" t="s">
        <v>15</v>
      </c>
      <c r="B4" s="256"/>
      <c r="C4" s="256"/>
      <c r="D4" s="256"/>
      <c r="E4" s="256"/>
      <c r="F4" s="256"/>
      <c r="G4" s="256"/>
      <c r="H4" s="256"/>
    </row>
    <row r="5" spans="1:10" ht="40.25" customHeight="1">
      <c r="A5" s="109" t="s">
        <v>38</v>
      </c>
      <c r="B5" s="244" t="str">
        <f>Заявка!D3</f>
        <v>ОсОО "Наименование компании"</v>
      </c>
      <c r="C5" s="244"/>
      <c r="D5" s="244"/>
      <c r="E5" s="245" t="s">
        <v>3</v>
      </c>
      <c r="F5" s="245"/>
      <c r="G5" s="257"/>
      <c r="H5" s="257"/>
    </row>
    <row r="6" spans="1:10" ht="40.25" customHeight="1">
      <c r="A6" s="109" t="s">
        <v>54</v>
      </c>
      <c r="B6" s="244" t="s">
        <v>372</v>
      </c>
      <c r="C6" s="244"/>
      <c r="D6" s="244"/>
      <c r="E6" s="109" t="s">
        <v>18</v>
      </c>
      <c r="F6" s="255"/>
      <c r="G6" s="255"/>
      <c r="H6" s="255"/>
    </row>
    <row r="7" spans="1:10" ht="40.25" customHeight="1">
      <c r="A7" s="109" t="s">
        <v>16</v>
      </c>
      <c r="B7" s="244"/>
      <c r="C7" s="244"/>
      <c r="D7" s="244"/>
      <c r="E7" s="109" t="s">
        <v>17</v>
      </c>
      <c r="F7" s="244"/>
      <c r="G7" s="244"/>
      <c r="H7" s="244"/>
    </row>
    <row r="8" spans="1:10" ht="40.25" customHeight="1">
      <c r="A8" s="109" t="s">
        <v>19</v>
      </c>
      <c r="B8" s="244"/>
      <c r="C8" s="244"/>
      <c r="D8" s="244"/>
      <c r="E8" s="109" t="s">
        <v>41</v>
      </c>
      <c r="F8" s="255"/>
      <c r="G8" s="255"/>
      <c r="H8" s="255"/>
    </row>
    <row r="9" spans="1:10" ht="40.25" customHeight="1">
      <c r="A9" s="109" t="s">
        <v>39</v>
      </c>
      <c r="B9" s="244"/>
      <c r="C9" s="244"/>
      <c r="D9" s="244"/>
      <c r="E9" s="109" t="s">
        <v>40</v>
      </c>
      <c r="F9" s="255"/>
      <c r="G9" s="255"/>
      <c r="H9" s="255"/>
    </row>
    <row r="10" spans="1:10" ht="40.25" customHeight="1">
      <c r="A10" s="110" t="s">
        <v>397</v>
      </c>
      <c r="B10" s="244"/>
      <c r="C10" s="244"/>
      <c r="D10" s="244"/>
      <c r="E10" s="244"/>
      <c r="F10" s="244"/>
      <c r="G10" s="244"/>
      <c r="H10" s="244"/>
    </row>
    <row r="11" spans="1:10" ht="40.25" customHeight="1">
      <c r="A11" s="109" t="s">
        <v>20</v>
      </c>
      <c r="B11" s="244"/>
      <c r="C11" s="244"/>
      <c r="D11" s="244"/>
      <c r="E11" s="109" t="s">
        <v>42</v>
      </c>
      <c r="F11" s="244"/>
      <c r="G11" s="244"/>
      <c r="H11" s="244"/>
    </row>
    <row r="12" spans="1:10" ht="40.25" customHeight="1">
      <c r="A12" s="109" t="s">
        <v>43</v>
      </c>
      <c r="B12" s="279"/>
      <c r="C12" s="279"/>
      <c r="D12" s="279"/>
      <c r="E12" s="109" t="s">
        <v>4</v>
      </c>
      <c r="F12" s="278"/>
      <c r="G12" s="279"/>
      <c r="H12" s="279"/>
    </row>
    <row r="13" spans="1:10" ht="40.25" customHeight="1">
      <c r="A13" s="251" t="s">
        <v>390</v>
      </c>
      <c r="B13" s="251"/>
      <c r="C13" s="251"/>
      <c r="D13" s="251"/>
      <c r="E13" s="251" t="s">
        <v>420</v>
      </c>
      <c r="F13" s="251"/>
      <c r="G13" s="251"/>
      <c r="H13" s="251"/>
    </row>
    <row r="14" spans="1:10" ht="40.25" customHeight="1">
      <c r="A14" s="109" t="s">
        <v>25</v>
      </c>
      <c r="B14" s="244"/>
      <c r="C14" s="244"/>
      <c r="D14" s="244"/>
      <c r="E14" s="109" t="s">
        <v>25</v>
      </c>
      <c r="F14" s="244"/>
      <c r="G14" s="244"/>
      <c r="H14" s="244"/>
    </row>
    <row r="15" spans="1:10" ht="40.25" customHeight="1">
      <c r="A15" s="109" t="s">
        <v>24</v>
      </c>
      <c r="B15" s="244"/>
      <c r="C15" s="244"/>
      <c r="D15" s="244"/>
      <c r="E15" s="109" t="s">
        <v>24</v>
      </c>
      <c r="F15" s="244"/>
      <c r="G15" s="244"/>
      <c r="H15" s="244"/>
    </row>
    <row r="16" spans="1:10" ht="40.25" customHeight="1">
      <c r="A16" s="109" t="s">
        <v>20</v>
      </c>
      <c r="B16" s="244"/>
      <c r="C16" s="244"/>
      <c r="D16" s="244"/>
      <c r="E16" s="109" t="s">
        <v>20</v>
      </c>
      <c r="F16" s="244"/>
      <c r="G16" s="244"/>
      <c r="H16" s="244"/>
    </row>
    <row r="17" spans="1:8" ht="40.25" customHeight="1">
      <c r="A17" s="109" t="s">
        <v>4</v>
      </c>
      <c r="B17" s="278"/>
      <c r="C17" s="278"/>
      <c r="D17" s="278"/>
      <c r="E17" s="109" t="s">
        <v>4</v>
      </c>
      <c r="F17" s="278"/>
      <c r="G17" s="279"/>
      <c r="H17" s="279"/>
    </row>
    <row r="18" spans="1:8" ht="17" customHeight="1">
      <c r="A18" s="256" t="s">
        <v>34</v>
      </c>
      <c r="B18" s="256"/>
      <c r="C18" s="256"/>
      <c r="D18" s="256"/>
      <c r="E18" s="256"/>
      <c r="F18" s="256"/>
      <c r="G18" s="256"/>
      <c r="H18" s="256"/>
    </row>
    <row r="19" spans="1:8" ht="17" customHeight="1">
      <c r="A19" s="250" t="s">
        <v>383</v>
      </c>
      <c r="B19" s="250"/>
      <c r="C19" s="250"/>
      <c r="D19" s="250"/>
      <c r="E19" s="250"/>
      <c r="F19" s="250"/>
      <c r="G19" s="250"/>
      <c r="H19" s="250"/>
    </row>
    <row r="20" spans="1:8" ht="44.5" customHeight="1">
      <c r="A20" s="251" t="s">
        <v>35</v>
      </c>
      <c r="B20" s="251"/>
      <c r="C20" s="251"/>
      <c r="D20" s="251"/>
      <c r="E20" s="111" t="s">
        <v>423</v>
      </c>
      <c r="F20" s="111" t="s">
        <v>36</v>
      </c>
      <c r="G20" s="251" t="s">
        <v>37</v>
      </c>
      <c r="H20" s="251"/>
    </row>
    <row r="21" spans="1:8" ht="28.25" customHeight="1">
      <c r="A21" s="244"/>
      <c r="B21" s="244"/>
      <c r="C21" s="244"/>
      <c r="D21" s="244"/>
      <c r="E21" s="108"/>
      <c r="F21" s="107"/>
      <c r="G21" s="261"/>
      <c r="H21" s="261"/>
    </row>
    <row r="22" spans="1:8" ht="28.25" customHeight="1">
      <c r="A22" s="262"/>
      <c r="B22" s="263"/>
      <c r="C22" s="263"/>
      <c r="D22" s="264"/>
      <c r="E22" s="108"/>
      <c r="F22" s="107"/>
      <c r="G22" s="265"/>
      <c r="H22" s="266"/>
    </row>
    <row r="23" spans="1:8" ht="19.25" customHeight="1">
      <c r="A23" s="260"/>
      <c r="B23" s="260"/>
      <c r="C23" s="260"/>
      <c r="D23" s="260"/>
      <c r="E23" s="260"/>
      <c r="F23" s="260"/>
      <c r="G23" s="260"/>
      <c r="H23" s="260"/>
    </row>
    <row r="24" spans="1:8" s="79" customFormat="1" ht="17" customHeight="1">
      <c r="A24" s="259" t="s">
        <v>21</v>
      </c>
      <c r="B24" s="259"/>
      <c r="C24" s="259"/>
      <c r="D24" s="259"/>
      <c r="E24" s="112">
        <f>SUM(E21:F23)</f>
        <v>0</v>
      </c>
      <c r="F24" s="113">
        <f>SUM(F21:G23)</f>
        <v>0</v>
      </c>
      <c r="G24" s="258" t="s">
        <v>22</v>
      </c>
      <c r="H24" s="258"/>
    </row>
    <row r="25" spans="1:8">
      <c r="A25" s="84"/>
      <c r="B25" s="85"/>
      <c r="C25" s="85"/>
      <c r="D25" s="85"/>
      <c r="E25" s="85"/>
      <c r="F25" s="85"/>
      <c r="G25" s="85"/>
      <c r="H25" s="86"/>
    </row>
    <row r="26" spans="1:8" ht="19.25" customHeight="1">
      <c r="A26" s="249" t="s">
        <v>26</v>
      </c>
      <c r="B26" s="249"/>
      <c r="C26" s="249"/>
      <c r="D26" s="249"/>
      <c r="E26" s="249"/>
      <c r="F26" s="249"/>
      <c r="G26" s="249"/>
      <c r="H26" s="249"/>
    </row>
    <row r="27" spans="1:8" ht="29" customHeight="1">
      <c r="A27" s="245" t="s">
        <v>102</v>
      </c>
      <c r="B27" s="245"/>
      <c r="C27" s="244"/>
      <c r="D27" s="244"/>
      <c r="E27" s="244"/>
      <c r="F27" s="244"/>
      <c r="G27" s="244"/>
      <c r="H27" s="244"/>
    </row>
    <row r="28" spans="1:8" ht="15.5" customHeight="1">
      <c r="A28" s="250" t="s">
        <v>368</v>
      </c>
      <c r="B28" s="250"/>
      <c r="C28" s="250"/>
      <c r="D28" s="250"/>
      <c r="E28" s="250"/>
      <c r="F28" s="250"/>
      <c r="G28" s="250"/>
      <c r="H28" s="250"/>
    </row>
    <row r="29" spans="1:8" ht="31.25" customHeight="1">
      <c r="A29" s="111" t="s">
        <v>27</v>
      </c>
      <c r="B29" s="251" t="s">
        <v>28</v>
      </c>
      <c r="C29" s="251"/>
      <c r="D29" s="251"/>
      <c r="E29" s="251"/>
      <c r="F29" s="251" t="s">
        <v>45</v>
      </c>
      <c r="G29" s="251"/>
      <c r="H29" s="251"/>
    </row>
    <row r="30" spans="1:8" ht="30" customHeight="1">
      <c r="A30" s="80" t="s">
        <v>44</v>
      </c>
      <c r="B30" s="268"/>
      <c r="C30" s="268"/>
      <c r="D30" s="268"/>
      <c r="E30" s="268"/>
      <c r="F30" s="244"/>
      <c r="G30" s="244"/>
      <c r="H30" s="244"/>
    </row>
    <row r="31" spans="1:8" ht="30" customHeight="1">
      <c r="A31" s="80" t="s">
        <v>46</v>
      </c>
      <c r="B31" s="268"/>
      <c r="C31" s="268"/>
      <c r="D31" s="268"/>
      <c r="E31" s="268"/>
      <c r="F31" s="244"/>
      <c r="G31" s="244"/>
      <c r="H31" s="244"/>
    </row>
    <row r="32" spans="1:8" ht="30" customHeight="1">
      <c r="A32" s="80" t="s">
        <v>47</v>
      </c>
      <c r="B32" s="268"/>
      <c r="C32" s="268"/>
      <c r="D32" s="268"/>
      <c r="E32" s="268"/>
      <c r="F32" s="244"/>
      <c r="G32" s="244"/>
      <c r="H32" s="244"/>
    </row>
    <row r="33" spans="1:8" ht="18.5" customHeight="1">
      <c r="A33" s="82"/>
      <c r="B33" s="81"/>
      <c r="C33" s="81"/>
      <c r="D33" s="81"/>
      <c r="E33" s="81"/>
      <c r="F33" s="83"/>
      <c r="G33" s="83"/>
      <c r="H33" s="87"/>
    </row>
    <row r="34" spans="1:8" ht="19.25" customHeight="1">
      <c r="A34" s="249" t="s">
        <v>48</v>
      </c>
      <c r="B34" s="249"/>
      <c r="C34" s="249"/>
      <c r="D34" s="249"/>
      <c r="E34" s="249"/>
      <c r="F34" s="249"/>
      <c r="G34" s="249"/>
      <c r="H34" s="249"/>
    </row>
    <row r="35" spans="1:8" ht="33" customHeight="1">
      <c r="A35" s="250" t="s">
        <v>49</v>
      </c>
      <c r="B35" s="250"/>
      <c r="C35" s="250"/>
      <c r="D35" s="250"/>
      <c r="E35" s="250"/>
      <c r="F35" s="250"/>
      <c r="G35" s="250"/>
      <c r="H35" s="250"/>
    </row>
    <row r="36" spans="1:8" ht="101.5" customHeight="1">
      <c r="A36" s="251" t="s">
        <v>50</v>
      </c>
      <c r="B36" s="251"/>
      <c r="C36" s="251" t="s">
        <v>51</v>
      </c>
      <c r="D36" s="251"/>
      <c r="E36" s="251" t="s">
        <v>52</v>
      </c>
      <c r="F36" s="251"/>
      <c r="G36" s="251" t="s">
        <v>53</v>
      </c>
      <c r="H36" s="251"/>
    </row>
    <row r="37" spans="1:8" ht="30" customHeight="1">
      <c r="A37" s="244"/>
      <c r="B37" s="244"/>
      <c r="C37" s="246"/>
      <c r="D37" s="246"/>
      <c r="E37" s="268"/>
      <c r="F37" s="268"/>
      <c r="G37" s="244"/>
      <c r="H37" s="244"/>
    </row>
    <row r="38" spans="1:8" ht="30" customHeight="1">
      <c r="A38" s="248"/>
      <c r="B38" s="248"/>
      <c r="C38" s="252"/>
      <c r="D38" s="252"/>
      <c r="E38" s="267"/>
      <c r="F38" s="267"/>
      <c r="G38" s="248"/>
      <c r="H38" s="248"/>
    </row>
    <row r="39" spans="1:8" ht="21.5" customHeight="1">
      <c r="A39" s="84"/>
      <c r="B39" s="85"/>
      <c r="C39" s="85"/>
      <c r="D39" s="85"/>
      <c r="E39" s="85"/>
      <c r="F39" s="85"/>
      <c r="G39" s="85"/>
      <c r="H39" s="86"/>
    </row>
    <row r="40" spans="1:8" ht="21.5" customHeight="1">
      <c r="A40" s="249" t="s">
        <v>421</v>
      </c>
      <c r="B40" s="249"/>
      <c r="C40" s="249"/>
      <c r="D40" s="249"/>
      <c r="E40" s="249"/>
      <c r="F40" s="249"/>
      <c r="G40" s="249"/>
      <c r="H40" s="249"/>
    </row>
    <row r="41" spans="1:8" ht="29" customHeight="1">
      <c r="A41" s="250" t="s">
        <v>49</v>
      </c>
      <c r="B41" s="250"/>
      <c r="C41" s="250"/>
      <c r="D41" s="250"/>
      <c r="E41" s="250"/>
      <c r="F41" s="250"/>
      <c r="G41" s="250"/>
      <c r="H41" s="250"/>
    </row>
    <row r="42" spans="1:8" ht="96" customHeight="1">
      <c r="A42" s="251" t="s">
        <v>50</v>
      </c>
      <c r="B42" s="251"/>
      <c r="C42" s="251" t="s">
        <v>51</v>
      </c>
      <c r="D42" s="251"/>
      <c r="E42" s="251" t="s">
        <v>422</v>
      </c>
      <c r="F42" s="251"/>
      <c r="G42" s="251" t="s">
        <v>53</v>
      </c>
      <c r="H42" s="251"/>
    </row>
    <row r="43" spans="1:8" ht="30.5" customHeight="1">
      <c r="A43" s="244"/>
      <c r="B43" s="244"/>
      <c r="C43" s="246"/>
      <c r="D43" s="246"/>
      <c r="E43" s="247"/>
      <c r="F43" s="247"/>
      <c r="G43" s="244"/>
      <c r="H43" s="244"/>
    </row>
    <row r="44" spans="1:8" ht="30.5" customHeight="1">
      <c r="A44" s="244"/>
      <c r="B44" s="244"/>
      <c r="C44" s="246"/>
      <c r="D44" s="246"/>
      <c r="E44" s="247"/>
      <c r="F44" s="247"/>
      <c r="G44" s="244"/>
      <c r="H44" s="244"/>
    </row>
    <row r="45" spans="1:8" ht="24" customHeight="1">
      <c r="A45" s="84"/>
      <c r="B45" s="85"/>
      <c r="C45" s="85"/>
      <c r="D45" s="85"/>
      <c r="E45" s="85"/>
      <c r="F45" s="85"/>
      <c r="G45" s="85"/>
      <c r="H45" s="86"/>
    </row>
    <row r="46" spans="1:8" ht="25.25" customHeight="1">
      <c r="A46" s="284" t="s">
        <v>100</v>
      </c>
      <c r="B46" s="285"/>
      <c r="C46" s="285"/>
      <c r="D46" s="285"/>
      <c r="E46" s="285"/>
      <c r="F46" s="285"/>
      <c r="G46" s="285"/>
      <c r="H46" s="286"/>
    </row>
    <row r="47" spans="1:8" ht="60.5" customHeight="1">
      <c r="A47" s="272" t="s">
        <v>103</v>
      </c>
      <c r="B47" s="273"/>
      <c r="C47" s="273"/>
      <c r="D47" s="273"/>
      <c r="E47" s="273"/>
      <c r="F47" s="273"/>
      <c r="G47" s="273"/>
      <c r="H47" s="274"/>
    </row>
    <row r="48" spans="1:8" ht="60.5" customHeight="1" thickBot="1">
      <c r="A48" s="275"/>
      <c r="B48" s="276"/>
      <c r="C48" s="276"/>
      <c r="D48" s="276"/>
      <c r="E48" s="276"/>
      <c r="F48" s="276"/>
      <c r="G48" s="276"/>
      <c r="H48" s="277"/>
    </row>
    <row r="49" spans="1:9" ht="26.5" customHeight="1">
      <c r="A49" s="269" t="s">
        <v>101</v>
      </c>
      <c r="B49" s="270"/>
      <c r="C49" s="270"/>
      <c r="D49" s="270"/>
      <c r="E49" s="270"/>
      <c r="F49" s="270"/>
      <c r="G49" s="270"/>
      <c r="H49" s="271"/>
    </row>
    <row r="50" spans="1:9" ht="78" customHeight="1">
      <c r="A50" s="272" t="s">
        <v>104</v>
      </c>
      <c r="B50" s="273"/>
      <c r="C50" s="273"/>
      <c r="D50" s="273"/>
      <c r="E50" s="273"/>
      <c r="F50" s="273"/>
      <c r="G50" s="273"/>
      <c r="H50" s="274"/>
    </row>
    <row r="51" spans="1:9" ht="78" customHeight="1" thickBot="1">
      <c r="A51" s="275"/>
      <c r="B51" s="276"/>
      <c r="C51" s="276"/>
      <c r="D51" s="276"/>
      <c r="E51" s="276"/>
      <c r="F51" s="276"/>
      <c r="G51" s="276"/>
      <c r="H51" s="277"/>
    </row>
    <row r="52" spans="1:9" ht="23" customHeight="1">
      <c r="A52" s="281" t="s">
        <v>105</v>
      </c>
      <c r="B52" s="282"/>
      <c r="C52" s="282"/>
      <c r="D52" s="282"/>
      <c r="E52" s="282"/>
      <c r="F52" s="282"/>
      <c r="G52" s="282"/>
      <c r="H52" s="283"/>
    </row>
    <row r="53" spans="1:9" ht="51" customHeight="1">
      <c r="A53" s="272" t="s">
        <v>381</v>
      </c>
      <c r="B53" s="273"/>
      <c r="C53" s="273"/>
      <c r="D53" s="273"/>
      <c r="E53" s="273"/>
      <c r="F53" s="273"/>
      <c r="G53" s="273"/>
      <c r="H53" s="274"/>
    </row>
    <row r="54" spans="1:9" ht="51" customHeight="1" thickBot="1">
      <c r="A54" s="275"/>
      <c r="B54" s="276"/>
      <c r="C54" s="276"/>
      <c r="D54" s="276"/>
      <c r="E54" s="276"/>
      <c r="F54" s="276"/>
      <c r="G54" s="276"/>
      <c r="H54" s="277"/>
    </row>
    <row r="55" spans="1:9" ht="23.5" customHeight="1">
      <c r="A55" s="281" t="s">
        <v>106</v>
      </c>
      <c r="B55" s="282"/>
      <c r="C55" s="282"/>
      <c r="D55" s="282"/>
      <c r="E55" s="282"/>
      <c r="F55" s="282"/>
      <c r="G55" s="282"/>
      <c r="H55" s="283"/>
    </row>
    <row r="56" spans="1:9" ht="54.5" customHeight="1">
      <c r="A56" s="272" t="s">
        <v>107</v>
      </c>
      <c r="B56" s="273"/>
      <c r="C56" s="273"/>
      <c r="D56" s="273"/>
      <c r="E56" s="273"/>
      <c r="F56" s="273"/>
      <c r="G56" s="273"/>
      <c r="H56" s="274"/>
    </row>
    <row r="57" spans="1:9" ht="54.5" customHeight="1" thickBot="1">
      <c r="A57" s="275"/>
      <c r="B57" s="276"/>
      <c r="C57" s="276"/>
      <c r="D57" s="276"/>
      <c r="E57" s="276"/>
      <c r="F57" s="276"/>
      <c r="G57" s="276"/>
      <c r="H57" s="277"/>
    </row>
    <row r="58" spans="1:9" ht="18" customHeight="1">
      <c r="A58" s="269" t="s">
        <v>370</v>
      </c>
      <c r="B58" s="270"/>
      <c r="C58" s="270"/>
      <c r="D58" s="270"/>
      <c r="E58" s="270"/>
      <c r="F58" s="270"/>
      <c r="G58" s="270"/>
      <c r="H58" s="271"/>
    </row>
    <row r="59" spans="1:9" ht="46.25" customHeight="1">
      <c r="A59" s="288" t="s">
        <v>424</v>
      </c>
      <c r="B59" s="289"/>
      <c r="C59" s="289"/>
      <c r="D59" s="289"/>
      <c r="E59" s="289"/>
      <c r="F59" s="289"/>
      <c r="G59" s="289"/>
      <c r="H59" s="290"/>
    </row>
    <row r="60" spans="1:9" ht="46.25" customHeight="1">
      <c r="A60" s="291"/>
      <c r="B60" s="292"/>
      <c r="C60" s="292"/>
      <c r="D60" s="292"/>
      <c r="E60" s="292"/>
      <c r="F60" s="292"/>
      <c r="G60" s="292"/>
      <c r="H60" s="293"/>
    </row>
    <row r="63" spans="1:9" ht="15.5" customHeight="1">
      <c r="A63" s="280"/>
      <c r="B63" s="280"/>
      <c r="C63" s="280"/>
      <c r="D63" s="280"/>
      <c r="E63" s="280"/>
      <c r="F63" s="280"/>
      <c r="G63" s="280"/>
      <c r="H63" s="280"/>
      <c r="I63" s="75"/>
    </row>
    <row r="64" spans="1:9" ht="15.5" customHeight="1">
      <c r="A64" s="294" t="s">
        <v>94</v>
      </c>
      <c r="B64" s="294"/>
      <c r="C64" s="294" t="s">
        <v>93</v>
      </c>
      <c r="D64" s="294"/>
      <c r="E64" s="294"/>
      <c r="F64" s="294" t="s">
        <v>95</v>
      </c>
      <c r="G64" s="294"/>
      <c r="H64" s="294"/>
      <c r="I64" s="76"/>
    </row>
    <row r="66" spans="5:9">
      <c r="E66" s="77" t="s">
        <v>108</v>
      </c>
      <c r="F66" s="287">
        <f ca="1" xml:space="preserve"> NOW()</f>
        <v>46135.615073842593</v>
      </c>
      <c r="G66" s="287"/>
      <c r="H66" s="287"/>
      <c r="I66" s="78"/>
    </row>
  </sheetData>
  <sheetProtection insertRows="0"/>
  <mergeCells count="97">
    <mergeCell ref="A46:H46"/>
    <mergeCell ref="C27:H27"/>
    <mergeCell ref="B31:E31"/>
    <mergeCell ref="F30:H30"/>
    <mergeCell ref="F66:H66"/>
    <mergeCell ref="A59:H60"/>
    <mergeCell ref="A64:B64"/>
    <mergeCell ref="C63:E63"/>
    <mergeCell ref="C64:E64"/>
    <mergeCell ref="F63:H63"/>
    <mergeCell ref="F64:H64"/>
    <mergeCell ref="A58:H58"/>
    <mergeCell ref="A44:B44"/>
    <mergeCell ref="C44:D44"/>
    <mergeCell ref="E44:F44"/>
    <mergeCell ref="G44:H44"/>
    <mergeCell ref="A63:B63"/>
    <mergeCell ref="A50:H51"/>
    <mergeCell ref="A52:H52"/>
    <mergeCell ref="A53:H54"/>
    <mergeCell ref="A55:H55"/>
    <mergeCell ref="A56:H57"/>
    <mergeCell ref="A49:H49"/>
    <mergeCell ref="A47:H48"/>
    <mergeCell ref="E5:F5"/>
    <mergeCell ref="B9:D9"/>
    <mergeCell ref="F9:H9"/>
    <mergeCell ref="B17:D17"/>
    <mergeCell ref="A13:D13"/>
    <mergeCell ref="F15:H15"/>
    <mergeCell ref="B15:D15"/>
    <mergeCell ref="B14:D14"/>
    <mergeCell ref="F16:H16"/>
    <mergeCell ref="F11:H11"/>
    <mergeCell ref="B12:D12"/>
    <mergeCell ref="F12:H12"/>
    <mergeCell ref="B10:H10"/>
    <mergeCell ref="F17:H17"/>
    <mergeCell ref="G36:H36"/>
    <mergeCell ref="A34:H34"/>
    <mergeCell ref="A35:H35"/>
    <mergeCell ref="B8:D8"/>
    <mergeCell ref="F8:H8"/>
    <mergeCell ref="B11:D11"/>
    <mergeCell ref="B29:E29"/>
    <mergeCell ref="B30:E30"/>
    <mergeCell ref="A28:H28"/>
    <mergeCell ref="F29:H29"/>
    <mergeCell ref="B32:E32"/>
    <mergeCell ref="F32:H32"/>
    <mergeCell ref="A26:H26"/>
    <mergeCell ref="F14:H14"/>
    <mergeCell ref="A18:H18"/>
    <mergeCell ref="A36:B36"/>
    <mergeCell ref="A38:B38"/>
    <mergeCell ref="E38:F38"/>
    <mergeCell ref="E36:F36"/>
    <mergeCell ref="E37:F37"/>
    <mergeCell ref="C36:D36"/>
    <mergeCell ref="C37:D37"/>
    <mergeCell ref="G24:H24"/>
    <mergeCell ref="A19:H19"/>
    <mergeCell ref="A20:D20"/>
    <mergeCell ref="G20:H20"/>
    <mergeCell ref="A24:D24"/>
    <mergeCell ref="A23:H23"/>
    <mergeCell ref="A21:D21"/>
    <mergeCell ref="G21:H21"/>
    <mergeCell ref="A22:D22"/>
    <mergeCell ref="G22:H22"/>
    <mergeCell ref="A1:H1"/>
    <mergeCell ref="A2:H2"/>
    <mergeCell ref="F6:H6"/>
    <mergeCell ref="E13:H13"/>
    <mergeCell ref="B16:D16"/>
    <mergeCell ref="A4:H4"/>
    <mergeCell ref="G5:H5"/>
    <mergeCell ref="B5:D5"/>
    <mergeCell ref="B7:D7"/>
    <mergeCell ref="B6:D6"/>
    <mergeCell ref="F7:H7"/>
    <mergeCell ref="F31:H31"/>
    <mergeCell ref="A27:B27"/>
    <mergeCell ref="A43:B43"/>
    <mergeCell ref="C43:D43"/>
    <mergeCell ref="E43:F43"/>
    <mergeCell ref="G43:H43"/>
    <mergeCell ref="G38:H38"/>
    <mergeCell ref="A40:H40"/>
    <mergeCell ref="A41:H41"/>
    <mergeCell ref="A42:B42"/>
    <mergeCell ref="C42:D42"/>
    <mergeCell ref="E42:F42"/>
    <mergeCell ref="G42:H42"/>
    <mergeCell ref="C38:D38"/>
    <mergeCell ref="A37:B37"/>
    <mergeCell ref="G37:H37"/>
  </mergeCells>
  <phoneticPr fontId="7" type="noConversion"/>
  <dataValidations disablePrompts="1" xWindow="256" yWindow="342" count="2">
    <dataValidation allowBlank="1" showInputMessage="1" sqref="G37:G38 G24 G43:G44 F30:H33 G21:G22" xr:uid="{00000000-0002-0000-0000-00000B000000}"/>
    <dataValidation allowBlank="1" showInputMessage="1" showErrorMessage="1" prompt="текущие объемы производства/услуг" sqref="B10:H10" xr:uid="{32791353-BC92-4D97-814A-9EF2D9E5F523}"/>
  </dataValidations>
  <pageMargins left="0.62992125984251968" right="0.23622047244094491" top="0.74803149606299213" bottom="0.74803149606299213" header="0.31496062992125984" footer="0.31496062992125984"/>
  <pageSetup paperSize="9" orientation="portrait" r:id="rId1"/>
  <headerFooter alignWithMargins="0">
    <oddFooter>Страница  &amp;P из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399" r:id="rId4" name="Button 279">
              <controlPr defaultSize="0" print="0" autoFill="0" autoPict="0" macro="[0]!Кнопка279_Щелчок" altText="Кнопка 279">
                <anchor moveWithCells="1" sizeWithCells="1">
                  <from>
                    <xdr:col>0</xdr:col>
                    <xdr:colOff>63500</xdr:colOff>
                    <xdr:row>22</xdr:row>
                    <xdr:rowOff>25400</xdr:rowOff>
                  </from>
                  <to>
                    <xdr:col>7</xdr:col>
                    <xdr:colOff>482600</xdr:colOff>
                    <xdr:row>22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0" r:id="rId5" name="Button 280">
              <controlPr defaultSize="0" print="0" autoFill="0" autoPict="0" macro="[0]!Кнопка280_Щелчок">
                <anchor moveWithCells="1" sizeWithCells="1">
                  <from>
                    <xdr:col>0</xdr:col>
                    <xdr:colOff>63500</xdr:colOff>
                    <xdr:row>32</xdr:row>
                    <xdr:rowOff>25400</xdr:rowOff>
                  </from>
                  <to>
                    <xdr:col>7</xdr:col>
                    <xdr:colOff>533400</xdr:colOff>
                    <xdr:row>32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1" r:id="rId6" name="Button 281">
              <controlPr defaultSize="0" print="0" autoFill="0" autoPict="0" macro="[0]!Кнопка281_Щелчок">
                <anchor moveWithCells="1" sizeWithCells="1">
                  <from>
                    <xdr:col>0</xdr:col>
                    <xdr:colOff>101600</xdr:colOff>
                    <xdr:row>38</xdr:row>
                    <xdr:rowOff>25400</xdr:rowOff>
                  </from>
                  <to>
                    <xdr:col>7</xdr:col>
                    <xdr:colOff>571500</xdr:colOff>
                    <xdr:row>38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02" r:id="rId7" name="Button 282">
              <controlPr defaultSize="0" print="0" autoFill="0" autoPict="0" macro="[0]!Кнопка282_Щелчок">
                <anchor moveWithCells="1" sizeWithCells="1">
                  <from>
                    <xdr:col>0</xdr:col>
                    <xdr:colOff>88900</xdr:colOff>
                    <xdr:row>44</xdr:row>
                    <xdr:rowOff>38100</xdr:rowOff>
                  </from>
                  <to>
                    <xdr:col>7</xdr:col>
                    <xdr:colOff>584200</xdr:colOff>
                    <xdr:row>44</xdr:row>
                    <xdr:rowOff>228600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disablePrompts="1" xWindow="256" yWindow="342" count="1">
        <x14:dataValidation type="list" showInputMessage="1" showErrorMessage="1" xr:uid="{A849F86A-AD8B-4086-AE68-0512B39AE6D6}">
          <x14:formula1>
            <xm:f>Справочник!$D$3:$D$12</xm:f>
          </x14:formula1>
          <xm:sqref>B6:D6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I165"/>
  <sheetViews>
    <sheetView showGridLines="0" tabSelected="1" topLeftCell="A127" zoomScaleNormal="100" workbookViewId="0">
      <selection activeCell="C168" sqref="C168"/>
    </sheetView>
  </sheetViews>
  <sheetFormatPr baseColWidth="10" defaultColWidth="9.1640625" defaultRowHeight="12"/>
  <cols>
    <col min="1" max="1" width="7.6640625" style="115" customWidth="1"/>
    <col min="2" max="2" width="48.83203125" style="115" customWidth="1"/>
    <col min="3" max="6" width="14.33203125" style="115" customWidth="1"/>
    <col min="7" max="16384" width="9.1640625" style="115"/>
  </cols>
  <sheetData>
    <row r="1" spans="1:6" ht="26.25" customHeight="1">
      <c r="B1" s="116" t="str">
        <f>Заявка!D3</f>
        <v>ОсОО "Наименование компании"</v>
      </c>
    </row>
    <row r="2" spans="1:6">
      <c r="B2" s="117" t="s">
        <v>111</v>
      </c>
    </row>
    <row r="3" spans="1:6" ht="26">
      <c r="A3" s="118" t="s">
        <v>112</v>
      </c>
      <c r="B3" s="119" t="s">
        <v>113</v>
      </c>
      <c r="C3" s="120">
        <f>DATE(YEAR(D3)-1,12,31)</f>
        <v>44926</v>
      </c>
      <c r="D3" s="120">
        <f>DATE(YEAR(E3)-1,12,31)</f>
        <v>45291</v>
      </c>
      <c r="E3" s="120">
        <f>DATE(YEAR(F3)-1,12,31)</f>
        <v>45657</v>
      </c>
      <c r="F3" s="120">
        <v>46022</v>
      </c>
    </row>
    <row r="4" spans="1:6">
      <c r="A4" s="121"/>
      <c r="B4" s="122" t="s">
        <v>10</v>
      </c>
      <c r="C4" s="123"/>
      <c r="D4" s="123"/>
      <c r="E4" s="123"/>
      <c r="F4" s="123"/>
    </row>
    <row r="5" spans="1:6">
      <c r="A5" s="124"/>
      <c r="B5" s="125" t="s">
        <v>114</v>
      </c>
      <c r="C5" s="126"/>
      <c r="D5" s="126"/>
      <c r="E5" s="126"/>
      <c r="F5" s="126"/>
    </row>
    <row r="6" spans="1:6">
      <c r="A6" s="124">
        <v>110</v>
      </c>
      <c r="B6" s="127" t="s">
        <v>115</v>
      </c>
      <c r="C6" s="128"/>
      <c r="D6" s="128"/>
      <c r="E6" s="128"/>
      <c r="F6" s="128"/>
    </row>
    <row r="7" spans="1:6">
      <c r="A7" s="124">
        <v>120</v>
      </c>
      <c r="B7" s="127" t="s">
        <v>116</v>
      </c>
      <c r="C7" s="128"/>
      <c r="D7" s="128"/>
      <c r="E7" s="128"/>
      <c r="F7" s="128"/>
    </row>
    <row r="8" spans="1:6" s="117" customFormat="1">
      <c r="A8" s="125">
        <v>130</v>
      </c>
      <c r="B8" s="129" t="s">
        <v>117</v>
      </c>
      <c r="C8" s="126">
        <f>C10+C11+C12+C13+C14</f>
        <v>0</v>
      </c>
      <c r="D8" s="126">
        <f t="shared" ref="D8:F8" si="0">D10+D11+D12+D13+D14</f>
        <v>0</v>
      </c>
      <c r="E8" s="126">
        <f t="shared" si="0"/>
        <v>0</v>
      </c>
      <c r="F8" s="126">
        <f t="shared" si="0"/>
        <v>0</v>
      </c>
    </row>
    <row r="9" spans="1:6">
      <c r="A9" s="130"/>
      <c r="B9" s="131" t="s">
        <v>118</v>
      </c>
      <c r="C9" s="132"/>
      <c r="D9" s="132"/>
      <c r="E9" s="132"/>
      <c r="F9" s="132"/>
    </row>
    <row r="10" spans="1:6" s="136" customFormat="1">
      <c r="A10" s="133">
        <v>131</v>
      </c>
      <c r="B10" s="134" t="s">
        <v>119</v>
      </c>
      <c r="C10" s="135"/>
      <c r="D10" s="135"/>
      <c r="E10" s="135"/>
      <c r="F10" s="135"/>
    </row>
    <row r="11" spans="1:6" s="136" customFormat="1">
      <c r="A11" s="137">
        <v>132</v>
      </c>
      <c r="B11" s="134" t="s">
        <v>120</v>
      </c>
      <c r="C11" s="135"/>
      <c r="D11" s="135"/>
      <c r="E11" s="135"/>
      <c r="F11" s="135"/>
    </row>
    <row r="12" spans="1:6" s="136" customFormat="1" ht="13">
      <c r="A12" s="138">
        <v>133</v>
      </c>
      <c r="B12" s="139" t="s">
        <v>121</v>
      </c>
      <c r="C12" s="135"/>
      <c r="D12" s="135"/>
      <c r="E12" s="135"/>
      <c r="F12" s="135"/>
    </row>
    <row r="13" spans="1:6" s="136" customFormat="1" ht="13">
      <c r="A13" s="138">
        <v>134</v>
      </c>
      <c r="B13" s="139" t="s">
        <v>122</v>
      </c>
      <c r="C13" s="135"/>
      <c r="D13" s="135"/>
      <c r="E13" s="135"/>
      <c r="F13" s="135"/>
    </row>
    <row r="14" spans="1:6" s="136" customFormat="1" ht="13">
      <c r="A14" s="138">
        <v>135</v>
      </c>
      <c r="B14" s="139" t="s">
        <v>123</v>
      </c>
      <c r="C14" s="135"/>
      <c r="D14" s="135"/>
      <c r="E14" s="135"/>
      <c r="F14" s="135"/>
    </row>
    <row r="15" spans="1:6" s="117" customFormat="1">
      <c r="A15" s="140">
        <v>140</v>
      </c>
      <c r="B15" s="141" t="s">
        <v>124</v>
      </c>
      <c r="C15" s="126">
        <f>C17+C18</f>
        <v>0</v>
      </c>
      <c r="D15" s="126">
        <f t="shared" ref="D15:F15" si="1">D17+D18</f>
        <v>0</v>
      </c>
      <c r="E15" s="126">
        <f t="shared" si="1"/>
        <v>0</v>
      </c>
      <c r="F15" s="126">
        <f t="shared" si="1"/>
        <v>0</v>
      </c>
    </row>
    <row r="16" spans="1:6">
      <c r="A16" s="124"/>
      <c r="B16" s="131" t="s">
        <v>118</v>
      </c>
      <c r="C16" s="132"/>
      <c r="D16" s="132"/>
      <c r="E16" s="132"/>
      <c r="F16" s="132"/>
    </row>
    <row r="17" spans="1:6" s="136" customFormat="1" ht="13">
      <c r="A17" s="138">
        <v>141</v>
      </c>
      <c r="B17" s="139" t="s">
        <v>125</v>
      </c>
      <c r="C17" s="135"/>
      <c r="D17" s="135"/>
      <c r="E17" s="135"/>
      <c r="F17" s="135"/>
    </row>
    <row r="18" spans="1:6" s="136" customFormat="1" ht="13">
      <c r="A18" s="142">
        <v>142</v>
      </c>
      <c r="B18" s="139" t="s">
        <v>126</v>
      </c>
      <c r="C18" s="135"/>
      <c r="D18" s="135"/>
      <c r="E18" s="135"/>
      <c r="F18" s="135"/>
    </row>
    <row r="19" spans="1:6" s="117" customFormat="1" ht="13">
      <c r="A19" s="125">
        <v>150</v>
      </c>
      <c r="B19" s="143" t="s">
        <v>127</v>
      </c>
      <c r="C19" s="126">
        <f>C21+C22+C23+C24+C25+C26+C27</f>
        <v>0</v>
      </c>
      <c r="D19" s="126">
        <f t="shared" ref="D19:F19" si="2">D21+D22+D23+D24+D25+D26+D27</f>
        <v>0</v>
      </c>
      <c r="E19" s="126">
        <f t="shared" si="2"/>
        <v>0</v>
      </c>
      <c r="F19" s="126">
        <f t="shared" si="2"/>
        <v>0</v>
      </c>
    </row>
    <row r="20" spans="1:6">
      <c r="A20" s="124"/>
      <c r="B20" s="131" t="s">
        <v>118</v>
      </c>
      <c r="C20" s="132"/>
      <c r="D20" s="132"/>
      <c r="E20" s="132"/>
      <c r="F20" s="132"/>
    </row>
    <row r="21" spans="1:6" s="136" customFormat="1">
      <c r="A21" s="137">
        <v>151</v>
      </c>
      <c r="B21" s="134" t="s">
        <v>128</v>
      </c>
      <c r="C21" s="135"/>
      <c r="D21" s="135"/>
      <c r="E21" s="135"/>
      <c r="F21" s="135"/>
    </row>
    <row r="22" spans="1:6" s="136" customFormat="1" ht="26">
      <c r="A22" s="138">
        <v>152</v>
      </c>
      <c r="B22" s="139" t="s">
        <v>129</v>
      </c>
      <c r="C22" s="135"/>
      <c r="D22" s="135"/>
      <c r="E22" s="135"/>
      <c r="F22" s="135"/>
    </row>
    <row r="23" spans="1:6" s="136" customFormat="1" ht="13">
      <c r="A23" s="138">
        <v>153</v>
      </c>
      <c r="B23" s="139" t="s">
        <v>130</v>
      </c>
      <c r="C23" s="135"/>
      <c r="D23" s="135"/>
      <c r="E23" s="135"/>
      <c r="F23" s="135"/>
    </row>
    <row r="24" spans="1:6" s="136" customFormat="1" ht="13">
      <c r="A24" s="138">
        <v>154</v>
      </c>
      <c r="B24" s="139" t="s">
        <v>131</v>
      </c>
      <c r="C24" s="135"/>
      <c r="D24" s="135"/>
      <c r="E24" s="135"/>
      <c r="F24" s="135"/>
    </row>
    <row r="25" spans="1:6" s="136" customFormat="1" ht="26">
      <c r="A25" s="138">
        <v>155</v>
      </c>
      <c r="B25" s="139" t="s">
        <v>132</v>
      </c>
      <c r="C25" s="135"/>
      <c r="D25" s="135"/>
      <c r="E25" s="135"/>
      <c r="F25" s="135"/>
    </row>
    <row r="26" spans="1:6" s="136" customFormat="1" ht="26">
      <c r="A26" s="137">
        <v>156</v>
      </c>
      <c r="B26" s="139" t="s">
        <v>133</v>
      </c>
      <c r="C26" s="135"/>
      <c r="D26" s="135"/>
      <c r="E26" s="135"/>
      <c r="F26" s="135"/>
    </row>
    <row r="27" spans="1:6" s="136" customFormat="1" ht="13">
      <c r="A27" s="137">
        <v>157</v>
      </c>
      <c r="B27" s="139" t="s">
        <v>134</v>
      </c>
      <c r="C27" s="135"/>
      <c r="D27" s="135"/>
      <c r="E27" s="135"/>
      <c r="F27" s="135"/>
    </row>
    <row r="28" spans="1:6" s="117" customFormat="1">
      <c r="A28" s="125">
        <v>160</v>
      </c>
      <c r="B28" s="129" t="s">
        <v>135</v>
      </c>
      <c r="C28" s="126">
        <f>C30+C31+C32+C33+C34</f>
        <v>0</v>
      </c>
      <c r="D28" s="126">
        <f t="shared" ref="D28:F28" si="3">D30+D31+D32+D33+D34</f>
        <v>0</v>
      </c>
      <c r="E28" s="126">
        <f t="shared" si="3"/>
        <v>0</v>
      </c>
      <c r="F28" s="126">
        <f t="shared" si="3"/>
        <v>0</v>
      </c>
    </row>
    <row r="29" spans="1:6">
      <c r="A29" s="124"/>
      <c r="B29" s="131" t="s">
        <v>118</v>
      </c>
      <c r="C29" s="132"/>
      <c r="D29" s="132"/>
      <c r="E29" s="132"/>
      <c r="F29" s="132"/>
    </row>
    <row r="30" spans="1:6" s="136" customFormat="1">
      <c r="A30" s="144">
        <v>161</v>
      </c>
      <c r="B30" s="134" t="s">
        <v>136</v>
      </c>
      <c r="C30" s="135"/>
      <c r="D30" s="135"/>
      <c r="E30" s="135"/>
      <c r="F30" s="135"/>
    </row>
    <row r="31" spans="1:6" s="136" customFormat="1" ht="13">
      <c r="A31" s="138">
        <v>162</v>
      </c>
      <c r="B31" s="139" t="s">
        <v>137</v>
      </c>
      <c r="C31" s="135"/>
      <c r="D31" s="135"/>
      <c r="E31" s="135"/>
      <c r="F31" s="135"/>
    </row>
    <row r="32" spans="1:6" s="136" customFormat="1" ht="13">
      <c r="A32" s="138">
        <v>163</v>
      </c>
      <c r="B32" s="139" t="s">
        <v>138</v>
      </c>
      <c r="C32" s="135"/>
      <c r="D32" s="135"/>
      <c r="E32" s="135"/>
      <c r="F32" s="135"/>
    </row>
    <row r="33" spans="1:6" s="136" customFormat="1">
      <c r="A33" s="142">
        <v>164</v>
      </c>
      <c r="B33" s="134" t="s">
        <v>139</v>
      </c>
      <c r="C33" s="135"/>
      <c r="D33" s="135"/>
      <c r="E33" s="135"/>
      <c r="F33" s="135"/>
    </row>
    <row r="34" spans="1:6" s="136" customFormat="1" ht="13">
      <c r="A34" s="137">
        <v>165</v>
      </c>
      <c r="B34" s="139" t="s">
        <v>140</v>
      </c>
      <c r="C34" s="135"/>
      <c r="D34" s="135"/>
      <c r="E34" s="135"/>
      <c r="F34" s="135"/>
    </row>
    <row r="35" spans="1:6" s="117" customFormat="1" ht="13">
      <c r="A35" s="125">
        <v>170</v>
      </c>
      <c r="B35" s="143" t="s">
        <v>141</v>
      </c>
      <c r="C35" s="126">
        <f>C37+C38+C39+C40+C41</f>
        <v>0</v>
      </c>
      <c r="D35" s="126">
        <f t="shared" ref="D35:F35" si="4">D37+D38+D39+D40+D41</f>
        <v>0</v>
      </c>
      <c r="E35" s="126">
        <f t="shared" si="4"/>
        <v>0</v>
      </c>
      <c r="F35" s="126">
        <f t="shared" si="4"/>
        <v>0</v>
      </c>
    </row>
    <row r="36" spans="1:6">
      <c r="A36" s="124"/>
      <c r="B36" s="131" t="s">
        <v>118</v>
      </c>
      <c r="C36" s="132"/>
      <c r="D36" s="132"/>
      <c r="E36" s="132"/>
      <c r="F36" s="132"/>
    </row>
    <row r="37" spans="1:6" s="136" customFormat="1">
      <c r="A37" s="137">
        <v>171</v>
      </c>
      <c r="B37" s="134" t="s">
        <v>142</v>
      </c>
      <c r="C37" s="135"/>
      <c r="D37" s="135"/>
      <c r="E37" s="135"/>
      <c r="F37" s="135"/>
    </row>
    <row r="38" spans="1:6" s="136" customFormat="1">
      <c r="A38" s="137">
        <v>172</v>
      </c>
      <c r="B38" s="134" t="s">
        <v>143</v>
      </c>
      <c r="C38" s="135"/>
      <c r="D38" s="135"/>
      <c r="E38" s="135"/>
      <c r="F38" s="135"/>
    </row>
    <row r="39" spans="1:6" s="136" customFormat="1">
      <c r="A39" s="137">
        <v>173</v>
      </c>
      <c r="B39" s="134" t="s">
        <v>144</v>
      </c>
      <c r="C39" s="135"/>
      <c r="D39" s="135"/>
      <c r="E39" s="135"/>
      <c r="F39" s="135"/>
    </row>
    <row r="40" spans="1:6" s="136" customFormat="1">
      <c r="A40" s="137">
        <v>174</v>
      </c>
      <c r="B40" s="134" t="s">
        <v>145</v>
      </c>
      <c r="C40" s="135"/>
      <c r="D40" s="135"/>
      <c r="E40" s="135"/>
      <c r="F40" s="135"/>
    </row>
    <row r="41" spans="1:6" s="136" customFormat="1" ht="13">
      <c r="A41" s="137">
        <v>175</v>
      </c>
      <c r="B41" s="139" t="s">
        <v>146</v>
      </c>
      <c r="C41" s="135"/>
      <c r="D41" s="135"/>
      <c r="E41" s="135"/>
      <c r="F41" s="135"/>
    </row>
    <row r="42" spans="1:6" s="117" customFormat="1">
      <c r="A42" s="125">
        <v>180</v>
      </c>
      <c r="B42" s="129" t="s">
        <v>147</v>
      </c>
      <c r="C42" s="126">
        <f>C44+C45+C46+C47</f>
        <v>0</v>
      </c>
      <c r="D42" s="126">
        <f t="shared" ref="D42:F42" si="5">D44+D45+D46+D47</f>
        <v>0</v>
      </c>
      <c r="E42" s="126">
        <f t="shared" si="5"/>
        <v>0</v>
      </c>
      <c r="F42" s="126">
        <f t="shared" si="5"/>
        <v>0</v>
      </c>
    </row>
    <row r="43" spans="1:6">
      <c r="A43" s="124"/>
      <c r="B43" s="131" t="s">
        <v>118</v>
      </c>
      <c r="C43" s="132"/>
      <c r="D43" s="132"/>
      <c r="E43" s="132"/>
      <c r="F43" s="132"/>
    </row>
    <row r="44" spans="1:6" s="136" customFormat="1" ht="13">
      <c r="A44" s="137">
        <v>181</v>
      </c>
      <c r="B44" s="139" t="s">
        <v>148</v>
      </c>
      <c r="C44" s="135"/>
      <c r="D44" s="135"/>
      <c r="E44" s="135"/>
      <c r="F44" s="135"/>
    </row>
    <row r="45" spans="1:6" s="136" customFormat="1" ht="13">
      <c r="A45" s="137">
        <v>182</v>
      </c>
      <c r="B45" s="139" t="s">
        <v>149</v>
      </c>
      <c r="C45" s="135"/>
      <c r="D45" s="135"/>
      <c r="E45" s="135"/>
      <c r="F45" s="135"/>
    </row>
    <row r="46" spans="1:6" s="136" customFormat="1" ht="13">
      <c r="A46" s="137">
        <v>183</v>
      </c>
      <c r="B46" s="139" t="s">
        <v>150</v>
      </c>
      <c r="C46" s="135"/>
      <c r="D46" s="135"/>
      <c r="E46" s="135"/>
      <c r="F46" s="135"/>
    </row>
    <row r="47" spans="1:6" s="136" customFormat="1" ht="13">
      <c r="A47" s="137">
        <v>184</v>
      </c>
      <c r="B47" s="139" t="s">
        <v>151</v>
      </c>
      <c r="C47" s="135"/>
      <c r="D47" s="135"/>
      <c r="E47" s="135"/>
      <c r="F47" s="135"/>
    </row>
    <row r="48" spans="1:6" ht="26">
      <c r="A48" s="124">
        <v>190</v>
      </c>
      <c r="B48" s="145" t="s">
        <v>152</v>
      </c>
      <c r="C48" s="128"/>
      <c r="D48" s="128"/>
      <c r="E48" s="128"/>
      <c r="F48" s="128"/>
    </row>
    <row r="49" spans="1:6" ht="13">
      <c r="A49" s="125">
        <v>100</v>
      </c>
      <c r="B49" s="118" t="s">
        <v>153</v>
      </c>
      <c r="C49" s="126">
        <f>C48+C42+C35+C28+C19+C15+C8+C7+C6</f>
        <v>0</v>
      </c>
      <c r="D49" s="126">
        <f t="shared" ref="D49:E49" si="6">D48+D42+D35+D28+D19+D15+D8+D7+D6</f>
        <v>0</v>
      </c>
      <c r="E49" s="126">
        <f t="shared" si="6"/>
        <v>0</v>
      </c>
      <c r="F49" s="126">
        <f>F48+F42+F35+F28+F19+F15+F8+F7+F6</f>
        <v>0</v>
      </c>
    </row>
    <row r="50" spans="1:6" ht="13">
      <c r="A50" s="125"/>
      <c r="B50" s="118" t="s">
        <v>154</v>
      </c>
      <c r="C50" s="126"/>
      <c r="D50" s="126"/>
      <c r="E50" s="126"/>
      <c r="F50" s="126"/>
    </row>
    <row r="51" spans="1:6" s="117" customFormat="1" ht="13">
      <c r="A51" s="125">
        <v>210</v>
      </c>
      <c r="B51" s="143" t="s">
        <v>155</v>
      </c>
      <c r="C51" s="126">
        <f>C53+C54+C55+C56+C57+C58+C59+C60+C61</f>
        <v>0</v>
      </c>
      <c r="D51" s="126">
        <f t="shared" ref="D51:F51" si="7">D53+D54+D55+D56+D57+D58+D59+D60+D61</f>
        <v>0</v>
      </c>
      <c r="E51" s="126">
        <f t="shared" si="7"/>
        <v>0</v>
      </c>
      <c r="F51" s="126">
        <f t="shared" si="7"/>
        <v>0</v>
      </c>
    </row>
    <row r="52" spans="1:6">
      <c r="A52" s="124"/>
      <c r="B52" s="131" t="s">
        <v>118</v>
      </c>
      <c r="C52" s="132"/>
      <c r="D52" s="132"/>
      <c r="E52" s="132"/>
      <c r="F52" s="132"/>
    </row>
    <row r="53" spans="1:6" s="136" customFormat="1">
      <c r="A53" s="138">
        <v>211</v>
      </c>
      <c r="B53" s="134" t="s">
        <v>156</v>
      </c>
      <c r="C53" s="135"/>
      <c r="D53" s="135"/>
      <c r="E53" s="135"/>
      <c r="F53" s="135"/>
    </row>
    <row r="54" spans="1:6" s="136" customFormat="1" ht="13">
      <c r="A54" s="138">
        <v>212</v>
      </c>
      <c r="B54" s="139" t="s">
        <v>157</v>
      </c>
      <c r="C54" s="135"/>
      <c r="D54" s="135"/>
      <c r="E54" s="135"/>
      <c r="F54" s="135"/>
    </row>
    <row r="55" spans="1:6" s="136" customFormat="1">
      <c r="A55" s="138">
        <v>213</v>
      </c>
      <c r="B55" s="134" t="s">
        <v>158</v>
      </c>
      <c r="C55" s="135"/>
      <c r="D55" s="135"/>
      <c r="E55" s="135"/>
      <c r="F55" s="135"/>
    </row>
    <row r="56" spans="1:6" s="136" customFormat="1">
      <c r="A56" s="138">
        <v>214</v>
      </c>
      <c r="B56" s="134" t="s">
        <v>159</v>
      </c>
      <c r="C56" s="135"/>
      <c r="D56" s="135"/>
      <c r="E56" s="135"/>
      <c r="F56" s="135"/>
    </row>
    <row r="57" spans="1:6" s="136" customFormat="1" ht="13">
      <c r="A57" s="138">
        <v>215</v>
      </c>
      <c r="B57" s="139" t="s">
        <v>160</v>
      </c>
      <c r="C57" s="135"/>
      <c r="D57" s="135"/>
      <c r="E57" s="135"/>
      <c r="F57" s="135"/>
    </row>
    <row r="58" spans="1:6" s="136" customFormat="1" ht="13">
      <c r="A58" s="138">
        <v>216</v>
      </c>
      <c r="B58" s="139" t="s">
        <v>161</v>
      </c>
      <c r="C58" s="135"/>
      <c r="D58" s="135"/>
      <c r="E58" s="135"/>
      <c r="F58" s="135"/>
    </row>
    <row r="59" spans="1:6" s="136" customFormat="1" ht="13">
      <c r="A59" s="138">
        <v>217</v>
      </c>
      <c r="B59" s="139" t="s">
        <v>162</v>
      </c>
      <c r="C59" s="135"/>
      <c r="D59" s="135"/>
      <c r="E59" s="135"/>
      <c r="F59" s="135"/>
    </row>
    <row r="60" spans="1:6" s="136" customFormat="1" ht="13">
      <c r="A60" s="138">
        <v>218</v>
      </c>
      <c r="B60" s="139" t="s">
        <v>163</v>
      </c>
      <c r="C60" s="135"/>
      <c r="D60" s="135"/>
      <c r="E60" s="135"/>
      <c r="F60" s="135"/>
    </row>
    <row r="61" spans="1:6" s="136" customFormat="1" ht="13">
      <c r="A61" s="137">
        <v>219</v>
      </c>
      <c r="B61" s="139" t="s">
        <v>164</v>
      </c>
      <c r="C61" s="135"/>
      <c r="D61" s="135"/>
      <c r="E61" s="135"/>
      <c r="F61" s="135"/>
    </row>
    <row r="62" spans="1:6" s="117" customFormat="1">
      <c r="A62" s="125">
        <v>220</v>
      </c>
      <c r="B62" s="129" t="s">
        <v>165</v>
      </c>
      <c r="C62" s="126">
        <f>C64+C65+C66+C67+C68+C69</f>
        <v>0</v>
      </c>
      <c r="D62" s="126">
        <f t="shared" ref="D62:F62" si="8">D64+D65+D66+D67+D68+D69</f>
        <v>0</v>
      </c>
      <c r="E62" s="126">
        <f t="shared" si="8"/>
        <v>0</v>
      </c>
      <c r="F62" s="126">
        <f t="shared" si="8"/>
        <v>0</v>
      </c>
    </row>
    <row r="63" spans="1:6">
      <c r="A63" s="124"/>
      <c r="B63" s="131" t="s">
        <v>118</v>
      </c>
      <c r="C63" s="132"/>
      <c r="D63" s="132"/>
      <c r="E63" s="132"/>
      <c r="F63" s="132"/>
    </row>
    <row r="64" spans="1:6" s="136" customFormat="1" ht="13">
      <c r="A64" s="137">
        <v>221</v>
      </c>
      <c r="B64" s="139" t="s">
        <v>166</v>
      </c>
      <c r="C64" s="135"/>
      <c r="D64" s="135"/>
      <c r="E64" s="135"/>
      <c r="F64" s="135"/>
    </row>
    <row r="65" spans="1:6" s="136" customFormat="1" ht="13">
      <c r="A65" s="138">
        <v>222</v>
      </c>
      <c r="B65" s="139" t="s">
        <v>167</v>
      </c>
      <c r="C65" s="135"/>
      <c r="D65" s="135"/>
      <c r="E65" s="135"/>
      <c r="F65" s="135"/>
    </row>
    <row r="66" spans="1:6" s="136" customFormat="1" ht="13">
      <c r="A66" s="138">
        <v>223</v>
      </c>
      <c r="B66" s="139" t="s">
        <v>168</v>
      </c>
      <c r="C66" s="135"/>
      <c r="D66" s="135"/>
      <c r="E66" s="135"/>
      <c r="F66" s="135"/>
    </row>
    <row r="67" spans="1:6" s="136" customFormat="1">
      <c r="A67" s="138">
        <v>224</v>
      </c>
      <c r="B67" s="134" t="s">
        <v>169</v>
      </c>
      <c r="C67" s="135"/>
      <c r="D67" s="135"/>
      <c r="E67" s="135"/>
      <c r="F67" s="135"/>
    </row>
    <row r="68" spans="1:6" s="136" customFormat="1" ht="26">
      <c r="A68" s="137">
        <v>225</v>
      </c>
      <c r="B68" s="139" t="s">
        <v>170</v>
      </c>
      <c r="C68" s="135"/>
      <c r="D68" s="135"/>
      <c r="E68" s="135"/>
      <c r="F68" s="135"/>
    </row>
    <row r="69" spans="1:6" s="136" customFormat="1" ht="13">
      <c r="A69" s="137">
        <v>226</v>
      </c>
      <c r="B69" s="139" t="s">
        <v>171</v>
      </c>
      <c r="C69" s="135"/>
      <c r="D69" s="135"/>
      <c r="E69" s="135"/>
      <c r="F69" s="135"/>
    </row>
    <row r="70" spans="1:6" s="117" customFormat="1">
      <c r="A70" s="125">
        <v>230</v>
      </c>
      <c r="B70" s="129" t="s">
        <v>172</v>
      </c>
      <c r="C70" s="126">
        <f>C72+C73+C74</f>
        <v>0</v>
      </c>
      <c r="D70" s="126">
        <f t="shared" ref="D70:F70" si="9">D72+D73+D74</f>
        <v>0</v>
      </c>
      <c r="E70" s="126">
        <f t="shared" si="9"/>
        <v>0</v>
      </c>
      <c r="F70" s="126">
        <f t="shared" si="9"/>
        <v>0</v>
      </c>
    </row>
    <row r="71" spans="1:6">
      <c r="A71" s="124"/>
      <c r="B71" s="131" t="s">
        <v>118</v>
      </c>
      <c r="C71" s="132"/>
      <c r="D71" s="132"/>
      <c r="E71" s="132"/>
      <c r="F71" s="132"/>
    </row>
    <row r="72" spans="1:6" s="136" customFormat="1">
      <c r="A72" s="137">
        <v>231</v>
      </c>
      <c r="B72" s="134" t="s">
        <v>173</v>
      </c>
      <c r="C72" s="135"/>
      <c r="D72" s="135"/>
      <c r="E72" s="135"/>
      <c r="F72" s="135"/>
    </row>
    <row r="73" spans="1:6" s="136" customFormat="1">
      <c r="A73" s="137">
        <v>232</v>
      </c>
      <c r="B73" s="134" t="s">
        <v>174</v>
      </c>
      <c r="C73" s="135"/>
      <c r="D73" s="135"/>
      <c r="E73" s="135"/>
      <c r="F73" s="135"/>
    </row>
    <row r="74" spans="1:6" s="136" customFormat="1" ht="13">
      <c r="A74" s="138">
        <v>233</v>
      </c>
      <c r="B74" s="139" t="s">
        <v>175</v>
      </c>
      <c r="C74" s="135"/>
      <c r="D74" s="135"/>
      <c r="E74" s="135"/>
      <c r="F74" s="135"/>
    </row>
    <row r="75" spans="1:6" ht="13">
      <c r="A75" s="146">
        <v>240</v>
      </c>
      <c r="B75" s="145" t="s">
        <v>176</v>
      </c>
      <c r="C75" s="128"/>
      <c r="D75" s="128"/>
      <c r="E75" s="128"/>
      <c r="F75" s="128"/>
    </row>
    <row r="76" spans="1:6" ht="13">
      <c r="A76" s="146">
        <v>250</v>
      </c>
      <c r="B76" s="145" t="s">
        <v>177</v>
      </c>
      <c r="C76" s="128"/>
      <c r="D76" s="128"/>
      <c r="E76" s="128"/>
      <c r="F76" s="128"/>
    </row>
    <row r="77" spans="1:6" s="117" customFormat="1" ht="13">
      <c r="A77" s="118">
        <v>270</v>
      </c>
      <c r="B77" s="143" t="s">
        <v>178</v>
      </c>
      <c r="C77" s="126">
        <f>C79+C80+C81+C82</f>
        <v>0</v>
      </c>
      <c r="D77" s="126">
        <f t="shared" ref="D77:F77" si="10">D79+D80+D81+D82</f>
        <v>0</v>
      </c>
      <c r="E77" s="126">
        <f t="shared" si="10"/>
        <v>0</v>
      </c>
      <c r="F77" s="126">
        <f t="shared" si="10"/>
        <v>0</v>
      </c>
    </row>
    <row r="78" spans="1:6">
      <c r="A78" s="124"/>
      <c r="B78" s="131" t="s">
        <v>118</v>
      </c>
      <c r="C78" s="132"/>
      <c r="D78" s="132"/>
      <c r="E78" s="132"/>
      <c r="F78" s="132"/>
    </row>
    <row r="79" spans="1:6" s="136" customFormat="1">
      <c r="A79" s="137">
        <v>271</v>
      </c>
      <c r="B79" s="134" t="s">
        <v>179</v>
      </c>
      <c r="C79" s="135"/>
      <c r="D79" s="135"/>
      <c r="E79" s="135"/>
      <c r="F79" s="135"/>
    </row>
    <row r="80" spans="1:6" s="136" customFormat="1" ht="13">
      <c r="A80" s="137">
        <v>272</v>
      </c>
      <c r="B80" s="139" t="s">
        <v>180</v>
      </c>
      <c r="C80" s="135"/>
      <c r="D80" s="135"/>
      <c r="E80" s="135"/>
      <c r="F80" s="135"/>
    </row>
    <row r="81" spans="1:6" s="136" customFormat="1" ht="13">
      <c r="A81" s="137">
        <v>273</v>
      </c>
      <c r="B81" s="139" t="s">
        <v>181</v>
      </c>
      <c r="C81" s="135"/>
      <c r="D81" s="135"/>
      <c r="E81" s="135"/>
      <c r="F81" s="135"/>
    </row>
    <row r="82" spans="1:6" s="136" customFormat="1" ht="13">
      <c r="A82" s="137">
        <v>274</v>
      </c>
      <c r="B82" s="139" t="s">
        <v>182</v>
      </c>
      <c r="C82" s="135"/>
      <c r="D82" s="135"/>
      <c r="E82" s="135"/>
      <c r="F82" s="135"/>
    </row>
    <row r="83" spans="1:6" s="117" customFormat="1">
      <c r="A83" s="118">
        <v>280</v>
      </c>
      <c r="B83" s="129" t="s">
        <v>183</v>
      </c>
      <c r="C83" s="126">
        <f>C85+C86+C87+C88+C89+C90</f>
        <v>0</v>
      </c>
      <c r="D83" s="126">
        <f t="shared" ref="D83:F83" si="11">D85+D86+D87+D88+D89+D90</f>
        <v>0</v>
      </c>
      <c r="E83" s="126">
        <f t="shared" si="11"/>
        <v>0</v>
      </c>
      <c r="F83" s="126">
        <f t="shared" si="11"/>
        <v>0</v>
      </c>
    </row>
    <row r="84" spans="1:6">
      <c r="A84" s="146"/>
      <c r="B84" s="131" t="s">
        <v>118</v>
      </c>
      <c r="C84" s="132"/>
      <c r="D84" s="132"/>
      <c r="E84" s="132"/>
      <c r="F84" s="132"/>
    </row>
    <row r="85" spans="1:6">
      <c r="A85" s="138">
        <v>281</v>
      </c>
      <c r="B85" s="134" t="s">
        <v>184</v>
      </c>
      <c r="C85" s="135"/>
      <c r="D85" s="135"/>
      <c r="E85" s="135"/>
      <c r="F85" s="135"/>
    </row>
    <row r="86" spans="1:6">
      <c r="A86" s="138">
        <v>282</v>
      </c>
      <c r="B86" s="134" t="s">
        <v>185</v>
      </c>
      <c r="C86" s="135"/>
      <c r="D86" s="135"/>
      <c r="E86" s="135"/>
      <c r="F86" s="135"/>
    </row>
    <row r="87" spans="1:6" ht="13">
      <c r="A87" s="137">
        <v>283</v>
      </c>
      <c r="B87" s="139" t="s">
        <v>186</v>
      </c>
      <c r="C87" s="135"/>
      <c r="D87" s="135"/>
      <c r="E87" s="135"/>
      <c r="F87" s="135"/>
    </row>
    <row r="88" spans="1:6" ht="13">
      <c r="A88" s="137">
        <v>284</v>
      </c>
      <c r="B88" s="139" t="s">
        <v>187</v>
      </c>
      <c r="C88" s="135"/>
      <c r="D88" s="135"/>
      <c r="E88" s="135"/>
      <c r="F88" s="135"/>
    </row>
    <row r="89" spans="1:6" ht="13">
      <c r="A89" s="137">
        <v>285</v>
      </c>
      <c r="B89" s="139" t="s">
        <v>188</v>
      </c>
      <c r="C89" s="135"/>
      <c r="D89" s="135"/>
      <c r="E89" s="135"/>
      <c r="F89" s="135"/>
    </row>
    <row r="90" spans="1:6" ht="13">
      <c r="A90" s="137">
        <v>286</v>
      </c>
      <c r="B90" s="139" t="s">
        <v>189</v>
      </c>
      <c r="C90" s="135"/>
      <c r="D90" s="135"/>
      <c r="E90" s="135"/>
      <c r="F90" s="135"/>
    </row>
    <row r="91" spans="1:6" s="117" customFormat="1" ht="13">
      <c r="A91" s="125">
        <v>290</v>
      </c>
      <c r="B91" s="143" t="s">
        <v>190</v>
      </c>
      <c r="C91" s="126">
        <f>C93+C94+C95</f>
        <v>0</v>
      </c>
      <c r="D91" s="126">
        <f t="shared" ref="D91:F91" si="12">D93+D94+D95</f>
        <v>0</v>
      </c>
      <c r="E91" s="126">
        <f t="shared" si="12"/>
        <v>0</v>
      </c>
      <c r="F91" s="126">
        <f t="shared" si="12"/>
        <v>0</v>
      </c>
    </row>
    <row r="92" spans="1:6">
      <c r="A92" s="124"/>
      <c r="B92" s="131" t="s">
        <v>118</v>
      </c>
      <c r="C92" s="132"/>
      <c r="D92" s="132"/>
      <c r="E92" s="132"/>
      <c r="F92" s="132"/>
    </row>
    <row r="93" spans="1:6" s="136" customFormat="1" ht="39">
      <c r="A93" s="137">
        <v>291</v>
      </c>
      <c r="B93" s="139" t="s">
        <v>191</v>
      </c>
      <c r="C93" s="135"/>
      <c r="D93" s="135"/>
      <c r="E93" s="135"/>
      <c r="F93" s="135"/>
    </row>
    <row r="94" spans="1:6" s="136" customFormat="1" ht="13">
      <c r="A94" s="137">
        <v>292</v>
      </c>
      <c r="B94" s="139" t="s">
        <v>192</v>
      </c>
      <c r="C94" s="135"/>
      <c r="D94" s="135"/>
      <c r="E94" s="135"/>
      <c r="F94" s="135"/>
    </row>
    <row r="95" spans="1:6" s="136" customFormat="1">
      <c r="A95" s="137">
        <v>293</v>
      </c>
      <c r="B95" s="134" t="s">
        <v>193</v>
      </c>
      <c r="C95" s="135"/>
      <c r="D95" s="135"/>
      <c r="E95" s="135"/>
      <c r="F95" s="135"/>
    </row>
    <row r="96" spans="1:6" ht="13">
      <c r="A96" s="125">
        <v>200</v>
      </c>
      <c r="B96" s="118" t="s">
        <v>194</v>
      </c>
      <c r="C96" s="126">
        <f>C51+C62+C70+C75+C76+C77+C83+C91</f>
        <v>0</v>
      </c>
      <c r="D96" s="126">
        <f t="shared" ref="D96:F96" si="13">D51+D62+D70+D75+D76+D77+D83+D91</f>
        <v>0</v>
      </c>
      <c r="E96" s="126">
        <f t="shared" si="13"/>
        <v>0</v>
      </c>
      <c r="F96" s="126">
        <f t="shared" si="13"/>
        <v>0</v>
      </c>
    </row>
    <row r="97" spans="1:6" ht="13">
      <c r="A97" s="122">
        <v>299</v>
      </c>
      <c r="B97" s="147" t="s">
        <v>195</v>
      </c>
      <c r="C97" s="123">
        <f>C96+C49</f>
        <v>0</v>
      </c>
      <c r="D97" s="123">
        <f t="shared" ref="D97:F97" si="14">D96+D49</f>
        <v>0</v>
      </c>
      <c r="E97" s="123">
        <f t="shared" si="14"/>
        <v>0</v>
      </c>
      <c r="F97" s="123">
        <f t="shared" si="14"/>
        <v>0</v>
      </c>
    </row>
    <row r="98" spans="1:6" ht="13">
      <c r="A98" s="122"/>
      <c r="B98" s="147" t="s">
        <v>196</v>
      </c>
      <c r="C98" s="123"/>
      <c r="D98" s="123"/>
      <c r="E98" s="123"/>
      <c r="F98" s="123"/>
    </row>
    <row r="99" spans="1:6" ht="13">
      <c r="A99" s="125"/>
      <c r="B99" s="118" t="s">
        <v>197</v>
      </c>
      <c r="C99" s="126"/>
      <c r="D99" s="126"/>
      <c r="E99" s="126"/>
      <c r="F99" s="126"/>
    </row>
    <row r="100" spans="1:6" ht="13">
      <c r="A100" s="146">
        <v>310</v>
      </c>
      <c r="B100" s="145" t="s">
        <v>198</v>
      </c>
      <c r="C100" s="128"/>
      <c r="D100" s="128"/>
      <c r="E100" s="128"/>
      <c r="F100" s="128"/>
    </row>
    <row r="101" spans="1:6">
      <c r="A101" s="146">
        <v>320</v>
      </c>
      <c r="B101" s="127" t="s">
        <v>199</v>
      </c>
      <c r="C101" s="128"/>
      <c r="D101" s="128"/>
      <c r="E101" s="128"/>
      <c r="F101" s="128"/>
    </row>
    <row r="102" spans="1:6" s="117" customFormat="1" ht="13">
      <c r="A102" s="118">
        <v>330</v>
      </c>
      <c r="B102" s="143" t="s">
        <v>200</v>
      </c>
      <c r="C102" s="126">
        <f>C104+C105+C106+C107</f>
        <v>0</v>
      </c>
      <c r="D102" s="126">
        <f t="shared" ref="D102:F102" si="15">D104+D105+D106+D107</f>
        <v>0</v>
      </c>
      <c r="E102" s="126">
        <f t="shared" si="15"/>
        <v>0</v>
      </c>
      <c r="F102" s="126">
        <f t="shared" si="15"/>
        <v>0</v>
      </c>
    </row>
    <row r="103" spans="1:6">
      <c r="A103" s="146"/>
      <c r="B103" s="131" t="s">
        <v>118</v>
      </c>
      <c r="C103" s="132"/>
      <c r="D103" s="132"/>
      <c r="E103" s="132"/>
      <c r="F103" s="132"/>
    </row>
    <row r="104" spans="1:6" s="136" customFormat="1" ht="13">
      <c r="A104" s="138">
        <v>331</v>
      </c>
      <c r="B104" s="139" t="s">
        <v>201</v>
      </c>
      <c r="C104" s="135"/>
      <c r="D104" s="135"/>
      <c r="E104" s="135"/>
      <c r="F104" s="135"/>
    </row>
    <row r="105" spans="1:6" s="136" customFormat="1">
      <c r="A105" s="137">
        <v>332</v>
      </c>
      <c r="B105" s="134" t="s">
        <v>202</v>
      </c>
      <c r="C105" s="135"/>
      <c r="D105" s="135"/>
      <c r="E105" s="135"/>
      <c r="F105" s="135"/>
    </row>
    <row r="106" spans="1:6" s="136" customFormat="1" ht="13">
      <c r="A106" s="138">
        <v>333</v>
      </c>
      <c r="B106" s="139" t="s">
        <v>203</v>
      </c>
      <c r="C106" s="135"/>
      <c r="D106" s="135"/>
      <c r="E106" s="135"/>
      <c r="F106" s="135"/>
    </row>
    <row r="107" spans="1:6" s="136" customFormat="1" ht="13">
      <c r="A107" s="138">
        <v>334</v>
      </c>
      <c r="B107" s="139" t="s">
        <v>204</v>
      </c>
      <c r="C107" s="135"/>
      <c r="D107" s="135"/>
      <c r="E107" s="135"/>
      <c r="F107" s="135"/>
    </row>
    <row r="108" spans="1:6" s="117" customFormat="1">
      <c r="A108" s="125">
        <v>340</v>
      </c>
      <c r="B108" s="129" t="s">
        <v>205</v>
      </c>
      <c r="C108" s="126">
        <f>C110+C111+C112+C113+C114</f>
        <v>0</v>
      </c>
      <c r="D108" s="126">
        <f t="shared" ref="D108:F108" si="16">D110+D111+D112+D113+D114</f>
        <v>0</v>
      </c>
      <c r="E108" s="126">
        <f t="shared" si="16"/>
        <v>0</v>
      </c>
      <c r="F108" s="126">
        <f t="shared" si="16"/>
        <v>0</v>
      </c>
    </row>
    <row r="109" spans="1:6">
      <c r="A109" s="124"/>
      <c r="B109" s="131" t="s">
        <v>118</v>
      </c>
      <c r="C109" s="132"/>
      <c r="D109" s="132"/>
      <c r="E109" s="132"/>
      <c r="F109" s="132"/>
    </row>
    <row r="110" spans="1:6" s="136" customFormat="1">
      <c r="A110" s="137">
        <v>341</v>
      </c>
      <c r="B110" s="134" t="s">
        <v>206</v>
      </c>
      <c r="C110" s="135"/>
      <c r="D110" s="135"/>
      <c r="E110" s="135"/>
      <c r="F110" s="135"/>
    </row>
    <row r="111" spans="1:6" s="136" customFormat="1" ht="13">
      <c r="A111" s="137">
        <v>342</v>
      </c>
      <c r="B111" s="139" t="s">
        <v>207</v>
      </c>
      <c r="C111" s="135"/>
      <c r="D111" s="135"/>
      <c r="E111" s="135"/>
      <c r="F111" s="135"/>
    </row>
    <row r="112" spans="1:6" s="136" customFormat="1">
      <c r="A112" s="137">
        <v>343</v>
      </c>
      <c r="B112" s="134" t="s">
        <v>208</v>
      </c>
      <c r="C112" s="135"/>
      <c r="D112" s="135"/>
      <c r="E112" s="135"/>
      <c r="F112" s="135"/>
    </row>
    <row r="113" spans="1:6" s="136" customFormat="1">
      <c r="A113" s="137">
        <v>344</v>
      </c>
      <c r="B113" s="134" t="s">
        <v>209</v>
      </c>
      <c r="C113" s="135"/>
      <c r="D113" s="135"/>
      <c r="E113" s="135"/>
      <c r="F113" s="135"/>
    </row>
    <row r="114" spans="1:6" s="136" customFormat="1">
      <c r="A114" s="137">
        <v>345</v>
      </c>
      <c r="B114" s="134" t="s">
        <v>210</v>
      </c>
      <c r="C114" s="135"/>
      <c r="D114" s="135"/>
      <c r="E114" s="135"/>
      <c r="F114" s="135"/>
    </row>
    <row r="115" spans="1:6" s="117" customFormat="1" ht="13">
      <c r="A115" s="125">
        <v>350</v>
      </c>
      <c r="B115" s="143" t="s">
        <v>211</v>
      </c>
      <c r="C115" s="126">
        <f>C117+C118+C119+C120+C121+C122</f>
        <v>0</v>
      </c>
      <c r="D115" s="126">
        <f t="shared" ref="D115:F115" si="17">D117+D118+D119+D120+D121+D122</f>
        <v>0</v>
      </c>
      <c r="E115" s="126">
        <f t="shared" si="17"/>
        <v>0</v>
      </c>
      <c r="F115" s="126">
        <f t="shared" si="17"/>
        <v>0</v>
      </c>
    </row>
    <row r="116" spans="1:6">
      <c r="A116" s="124"/>
      <c r="B116" s="131" t="s">
        <v>118</v>
      </c>
      <c r="C116" s="132"/>
      <c r="D116" s="132"/>
      <c r="E116" s="132"/>
      <c r="F116" s="132"/>
    </row>
    <row r="117" spans="1:6" ht="13">
      <c r="A117" s="137">
        <v>351</v>
      </c>
      <c r="B117" s="139" t="s">
        <v>212</v>
      </c>
      <c r="C117" s="128"/>
      <c r="D117" s="128"/>
      <c r="E117" s="128"/>
      <c r="F117" s="128"/>
    </row>
    <row r="118" spans="1:6" ht="13">
      <c r="A118" s="137">
        <v>352</v>
      </c>
      <c r="B118" s="139" t="s">
        <v>213</v>
      </c>
      <c r="C118" s="128"/>
      <c r="D118" s="128"/>
      <c r="E118" s="128"/>
      <c r="F118" s="128"/>
    </row>
    <row r="119" spans="1:6" ht="13">
      <c r="A119" s="137">
        <v>353</v>
      </c>
      <c r="B119" s="139" t="s">
        <v>214</v>
      </c>
      <c r="C119" s="128"/>
      <c r="D119" s="128"/>
      <c r="E119" s="128"/>
      <c r="F119" s="128"/>
    </row>
    <row r="120" spans="1:6">
      <c r="A120" s="137">
        <v>354</v>
      </c>
      <c r="B120" s="134" t="s">
        <v>215</v>
      </c>
      <c r="C120" s="128"/>
      <c r="D120" s="128"/>
      <c r="E120" s="128"/>
      <c r="F120" s="128"/>
    </row>
    <row r="121" spans="1:6" ht="13">
      <c r="A121" s="137">
        <v>355</v>
      </c>
      <c r="B121" s="139" t="s">
        <v>216</v>
      </c>
      <c r="C121" s="128"/>
      <c r="D121" s="128"/>
      <c r="E121" s="128"/>
      <c r="F121" s="128"/>
    </row>
    <row r="122" spans="1:6" ht="13">
      <c r="A122" s="137">
        <v>356</v>
      </c>
      <c r="B122" s="139" t="s">
        <v>217</v>
      </c>
      <c r="C122" s="128"/>
      <c r="D122" s="128"/>
      <c r="E122" s="128"/>
      <c r="F122" s="128"/>
    </row>
    <row r="123" spans="1:6" ht="13">
      <c r="A123" s="146">
        <v>360</v>
      </c>
      <c r="B123" s="145" t="s">
        <v>218</v>
      </c>
      <c r="C123" s="128"/>
      <c r="D123" s="128"/>
      <c r="E123" s="128"/>
      <c r="F123" s="128"/>
    </row>
    <row r="124" spans="1:6">
      <c r="A124" s="146">
        <v>370</v>
      </c>
      <c r="B124" s="127" t="s">
        <v>219</v>
      </c>
      <c r="C124" s="128"/>
      <c r="D124" s="128"/>
      <c r="E124" s="128"/>
      <c r="F124" s="128"/>
    </row>
    <row r="125" spans="1:6" ht="13">
      <c r="A125" s="118">
        <v>300</v>
      </c>
      <c r="B125" s="118" t="s">
        <v>220</v>
      </c>
      <c r="C125" s="126">
        <f>C100+C101+C102+C108+C115+C123+C124</f>
        <v>0</v>
      </c>
      <c r="D125" s="126">
        <f t="shared" ref="D125:F125" si="18">D100+D101+D102+D108+D115+D123+D124</f>
        <v>0</v>
      </c>
      <c r="E125" s="126">
        <f t="shared" si="18"/>
        <v>0</v>
      </c>
      <c r="F125" s="126">
        <f t="shared" si="18"/>
        <v>0</v>
      </c>
    </row>
    <row r="126" spans="1:6" ht="13">
      <c r="A126" s="118"/>
      <c r="B126" s="118" t="s">
        <v>221</v>
      </c>
      <c r="C126" s="126"/>
      <c r="D126" s="126"/>
      <c r="E126" s="126"/>
      <c r="F126" s="126"/>
    </row>
    <row r="127" spans="1:6" s="117" customFormat="1" ht="13">
      <c r="A127" s="125">
        <v>410</v>
      </c>
      <c r="B127" s="143" t="s">
        <v>222</v>
      </c>
      <c r="C127" s="126">
        <f>C129+C130+C131+C132+C133+C134</f>
        <v>0</v>
      </c>
      <c r="D127" s="126">
        <f t="shared" ref="D127:F127" si="19">D129+D130+D131+D132+D133+D134</f>
        <v>0</v>
      </c>
      <c r="E127" s="126">
        <f t="shared" si="19"/>
        <v>0</v>
      </c>
      <c r="F127" s="126">
        <f t="shared" si="19"/>
        <v>0</v>
      </c>
    </row>
    <row r="128" spans="1:6">
      <c r="A128" s="124"/>
      <c r="B128" s="131" t="s">
        <v>118</v>
      </c>
      <c r="C128" s="132"/>
      <c r="D128" s="132"/>
      <c r="E128" s="132"/>
      <c r="F128" s="132"/>
    </row>
    <row r="129" spans="1:6" s="136" customFormat="1">
      <c r="A129" s="138">
        <v>411</v>
      </c>
      <c r="B129" s="134" t="s">
        <v>223</v>
      </c>
      <c r="C129" s="135"/>
      <c r="D129" s="135"/>
      <c r="E129" s="135"/>
      <c r="F129" s="135"/>
    </row>
    <row r="130" spans="1:6" s="136" customFormat="1" ht="13">
      <c r="A130" s="138">
        <v>412</v>
      </c>
      <c r="B130" s="139" t="s">
        <v>224</v>
      </c>
      <c r="C130" s="135"/>
      <c r="D130" s="135"/>
      <c r="E130" s="135"/>
      <c r="F130" s="135"/>
    </row>
    <row r="131" spans="1:6" s="136" customFormat="1">
      <c r="A131" s="137">
        <v>413</v>
      </c>
      <c r="B131" s="134" t="s">
        <v>225</v>
      </c>
      <c r="C131" s="135"/>
      <c r="D131" s="135"/>
      <c r="E131" s="135"/>
      <c r="F131" s="135"/>
    </row>
    <row r="132" spans="1:6" s="136" customFormat="1">
      <c r="A132" s="137">
        <v>414</v>
      </c>
      <c r="B132" s="134" t="s">
        <v>226</v>
      </c>
      <c r="C132" s="135"/>
      <c r="D132" s="135"/>
      <c r="E132" s="135"/>
      <c r="F132" s="135"/>
    </row>
    <row r="133" spans="1:6" s="136" customFormat="1" ht="13">
      <c r="A133" s="137">
        <v>415</v>
      </c>
      <c r="B133" s="139" t="s">
        <v>227</v>
      </c>
      <c r="C133" s="135"/>
      <c r="D133" s="135"/>
      <c r="E133" s="135"/>
      <c r="F133" s="135"/>
    </row>
    <row r="134" spans="1:6" s="136" customFormat="1" ht="13">
      <c r="A134" s="137">
        <v>416</v>
      </c>
      <c r="B134" s="139" t="s">
        <v>228</v>
      </c>
      <c r="C134" s="135"/>
      <c r="D134" s="135"/>
      <c r="E134" s="135"/>
      <c r="F134" s="135"/>
    </row>
    <row r="135" spans="1:6">
      <c r="A135" s="124">
        <v>420</v>
      </c>
      <c r="B135" s="127" t="s">
        <v>229</v>
      </c>
      <c r="C135" s="128"/>
      <c r="D135" s="128"/>
      <c r="E135" s="128"/>
      <c r="F135" s="128"/>
    </row>
    <row r="136" spans="1:6" ht="13">
      <c r="A136" s="124">
        <v>430</v>
      </c>
      <c r="B136" s="145" t="s">
        <v>230</v>
      </c>
      <c r="C136" s="128"/>
      <c r="D136" s="128"/>
      <c r="E136" s="128"/>
      <c r="F136" s="128"/>
    </row>
    <row r="137" spans="1:6" ht="13">
      <c r="A137" s="125">
        <v>400</v>
      </c>
      <c r="B137" s="118" t="s">
        <v>231</v>
      </c>
      <c r="C137" s="126">
        <f>C127+C135+C136</f>
        <v>0</v>
      </c>
      <c r="D137" s="126">
        <f t="shared" ref="D137:F137" si="20">D127+D135+D136</f>
        <v>0</v>
      </c>
      <c r="E137" s="126">
        <f t="shared" si="20"/>
        <v>0</v>
      </c>
      <c r="F137" s="126">
        <f t="shared" si="20"/>
        <v>0</v>
      </c>
    </row>
    <row r="138" spans="1:6" ht="13">
      <c r="A138" s="118">
        <v>499</v>
      </c>
      <c r="B138" s="148" t="s">
        <v>232</v>
      </c>
      <c r="C138" s="149">
        <f>C137+C125</f>
        <v>0</v>
      </c>
      <c r="D138" s="149">
        <f t="shared" ref="D138:F138" si="21">D137+D125</f>
        <v>0</v>
      </c>
      <c r="E138" s="149">
        <f t="shared" si="21"/>
        <v>0</v>
      </c>
      <c r="F138" s="149">
        <f t="shared" si="21"/>
        <v>0</v>
      </c>
    </row>
    <row r="139" spans="1:6" ht="13">
      <c r="A139" s="118"/>
      <c r="B139" s="118" t="s">
        <v>233</v>
      </c>
      <c r="C139" s="126"/>
      <c r="D139" s="126"/>
      <c r="E139" s="126"/>
      <c r="F139" s="126"/>
    </row>
    <row r="140" spans="1:6" s="117" customFormat="1" ht="13">
      <c r="A140" s="118">
        <v>510</v>
      </c>
      <c r="B140" s="143" t="s">
        <v>234</v>
      </c>
      <c r="C140" s="126">
        <f>C142+C143+C144+C145</f>
        <v>0</v>
      </c>
      <c r="D140" s="126">
        <f t="shared" ref="D140:F140" si="22">D142+D143+D144+D145</f>
        <v>0</v>
      </c>
      <c r="E140" s="126">
        <f t="shared" si="22"/>
        <v>0</v>
      </c>
      <c r="F140" s="126">
        <f t="shared" si="22"/>
        <v>0</v>
      </c>
    </row>
    <row r="141" spans="1:6">
      <c r="A141" s="146"/>
      <c r="B141" s="131" t="s">
        <v>118</v>
      </c>
      <c r="C141" s="132"/>
      <c r="D141" s="132"/>
      <c r="E141" s="132"/>
      <c r="F141" s="132"/>
    </row>
    <row r="142" spans="1:6" s="136" customFormat="1">
      <c r="A142" s="137">
        <v>511</v>
      </c>
      <c r="B142" s="134" t="s">
        <v>235</v>
      </c>
      <c r="C142" s="135"/>
      <c r="D142" s="135"/>
      <c r="E142" s="135"/>
      <c r="F142" s="135"/>
    </row>
    <row r="143" spans="1:6" s="136" customFormat="1">
      <c r="A143" s="137">
        <v>512</v>
      </c>
      <c r="B143" s="134" t="s">
        <v>236</v>
      </c>
      <c r="C143" s="135"/>
      <c r="D143" s="135"/>
      <c r="E143" s="135"/>
      <c r="F143" s="135"/>
    </row>
    <row r="144" spans="1:6" s="136" customFormat="1" ht="13">
      <c r="A144" s="137">
        <v>513</v>
      </c>
      <c r="B144" s="139" t="s">
        <v>237</v>
      </c>
      <c r="C144" s="135"/>
      <c r="D144" s="135"/>
      <c r="E144" s="135"/>
      <c r="F144" s="135"/>
    </row>
    <row r="145" spans="1:9" s="136" customFormat="1">
      <c r="A145" s="137">
        <v>514</v>
      </c>
      <c r="B145" s="134" t="s">
        <v>238</v>
      </c>
      <c r="C145" s="135"/>
      <c r="D145" s="135"/>
      <c r="E145" s="135"/>
      <c r="F145" s="135"/>
    </row>
    <row r="146" spans="1:9" s="117" customFormat="1">
      <c r="A146" s="125">
        <v>520</v>
      </c>
      <c r="B146" s="129" t="s">
        <v>239</v>
      </c>
      <c r="C146" s="126">
        <f>C148+C149+C150+C151</f>
        <v>0</v>
      </c>
      <c r="D146" s="126">
        <f t="shared" ref="D146:F146" si="23">D148+D149+D150+D151</f>
        <v>0</v>
      </c>
      <c r="E146" s="126">
        <f t="shared" si="23"/>
        <v>0</v>
      </c>
      <c r="F146" s="126">
        <f t="shared" si="23"/>
        <v>0</v>
      </c>
    </row>
    <row r="147" spans="1:9">
      <c r="A147" s="124"/>
      <c r="B147" s="131" t="s">
        <v>118</v>
      </c>
      <c r="C147" s="132"/>
      <c r="D147" s="132"/>
      <c r="E147" s="132"/>
      <c r="F147" s="132"/>
    </row>
    <row r="148" spans="1:9" s="136" customFormat="1" ht="13">
      <c r="A148" s="138">
        <v>521</v>
      </c>
      <c r="B148" s="139" t="s">
        <v>240</v>
      </c>
      <c r="C148" s="135"/>
      <c r="D148" s="135"/>
      <c r="E148" s="135"/>
      <c r="F148" s="135"/>
    </row>
    <row r="149" spans="1:9" s="136" customFormat="1" ht="13">
      <c r="A149" s="138">
        <v>522</v>
      </c>
      <c r="B149" s="139" t="s">
        <v>241</v>
      </c>
      <c r="C149" s="135"/>
      <c r="D149" s="135"/>
      <c r="E149" s="135"/>
      <c r="F149" s="135"/>
    </row>
    <row r="150" spans="1:9" s="136" customFormat="1" ht="26">
      <c r="A150" s="138">
        <v>523</v>
      </c>
      <c r="B150" s="139" t="s">
        <v>242</v>
      </c>
      <c r="C150" s="135"/>
      <c r="D150" s="135"/>
      <c r="E150" s="135"/>
      <c r="F150" s="135"/>
    </row>
    <row r="151" spans="1:9" s="136" customFormat="1" ht="13">
      <c r="A151" s="138">
        <v>524</v>
      </c>
      <c r="B151" s="139" t="s">
        <v>243</v>
      </c>
      <c r="C151" s="135"/>
      <c r="D151" s="135"/>
      <c r="E151" s="135"/>
      <c r="F151" s="135"/>
    </row>
    <row r="152" spans="1:9">
      <c r="A152" s="124">
        <v>530</v>
      </c>
      <c r="B152" s="127" t="s">
        <v>244</v>
      </c>
      <c r="C152" s="128"/>
      <c r="D152" s="128"/>
      <c r="E152" s="128"/>
      <c r="F152" s="128"/>
    </row>
    <row r="153" spans="1:9">
      <c r="A153" s="124">
        <v>540</v>
      </c>
      <c r="B153" s="127" t="s">
        <v>245</v>
      </c>
      <c r="C153" s="128"/>
      <c r="D153" s="128"/>
      <c r="E153" s="128"/>
      <c r="F153" s="128"/>
    </row>
    <row r="154" spans="1:9" ht="13">
      <c r="A154" s="125">
        <v>500</v>
      </c>
      <c r="B154" s="118" t="s">
        <v>246</v>
      </c>
      <c r="C154" s="126">
        <f>C140+C146+C152+C153</f>
        <v>0</v>
      </c>
      <c r="D154" s="126">
        <f t="shared" ref="D154:F154" si="24">D140+D146+D152+D153</f>
        <v>0</v>
      </c>
      <c r="E154" s="126">
        <f t="shared" si="24"/>
        <v>0</v>
      </c>
      <c r="F154" s="126">
        <f t="shared" si="24"/>
        <v>0</v>
      </c>
    </row>
    <row r="155" spans="1:9" ht="26">
      <c r="A155" s="122">
        <v>599</v>
      </c>
      <c r="B155" s="147" t="s">
        <v>247</v>
      </c>
      <c r="C155" s="123">
        <f>C138+C154</f>
        <v>0</v>
      </c>
      <c r="D155" s="123">
        <f t="shared" ref="D155:F155" si="25">D138+D154</f>
        <v>0</v>
      </c>
      <c r="E155" s="123">
        <f t="shared" si="25"/>
        <v>0</v>
      </c>
      <c r="F155" s="123">
        <f t="shared" si="25"/>
        <v>0</v>
      </c>
    </row>
    <row r="156" spans="1:9" ht="13">
      <c r="A156" s="125"/>
      <c r="B156" s="118" t="s">
        <v>248</v>
      </c>
      <c r="C156" s="126">
        <f>C155-C97</f>
        <v>0</v>
      </c>
      <c r="D156" s="126">
        <f t="shared" ref="D156:F156" si="26">D155-D97</f>
        <v>0</v>
      </c>
      <c r="E156" s="126">
        <f t="shared" si="26"/>
        <v>0</v>
      </c>
      <c r="F156" s="126">
        <f t="shared" si="26"/>
        <v>0</v>
      </c>
    </row>
    <row r="158" spans="1:9" ht="42.5" customHeight="1">
      <c r="B158" s="295" t="str">
        <f>B1&amp;" подтверждает, что предоставленная финансовая отчетность, в том числе активы и обязательства полностью и достоверно отражены. "&amp;B1&amp;" кроме указанных на балансе других неучтенных обязательств (дебиторской и кредиторской задолженности) не имеет."</f>
        <v>ОсОО "Наименование компании" подтверждает, что предоставленная финансовая отчетность, в том числе активы и обязательства полностью и достоверно отражены. ОсОО "Наименование компании" кроме указанных на балансе других неучтенных обязательств (дебиторской и кредиторской задолженности) не имеет.</v>
      </c>
      <c r="C158" s="295"/>
      <c r="D158" s="295"/>
      <c r="E158" s="295"/>
      <c r="F158" s="295"/>
    </row>
    <row r="160" spans="1:9">
      <c r="B160" s="150">
        <f>Анкета!B30</f>
        <v>0</v>
      </c>
      <c r="C160" s="150"/>
      <c r="D160" s="151"/>
      <c r="E160" s="152">
        <f ca="1">Заявка!H31</f>
        <v>46135.615073842593</v>
      </c>
      <c r="F160" s="153"/>
      <c r="G160" s="153"/>
      <c r="H160" s="153"/>
      <c r="I160" s="153"/>
    </row>
    <row r="161" spans="2:9">
      <c r="B161" s="154" t="s">
        <v>249</v>
      </c>
      <c r="C161" s="154"/>
      <c r="D161" s="154"/>
      <c r="E161" s="154" t="s">
        <v>250</v>
      </c>
      <c r="F161" s="155"/>
      <c r="G161" s="153"/>
      <c r="H161" s="153"/>
      <c r="I161" s="153"/>
    </row>
    <row r="162" spans="2:9">
      <c r="B162" s="154"/>
      <c r="C162" s="154"/>
      <c r="D162" s="154"/>
      <c r="E162" s="154"/>
      <c r="F162" s="155"/>
      <c r="G162" s="153"/>
      <c r="H162" s="153"/>
      <c r="I162" s="153"/>
    </row>
    <row r="163" spans="2:9">
      <c r="B163" s="153"/>
      <c r="C163" s="153"/>
      <c r="D163" s="153"/>
      <c r="E163" s="153"/>
      <c r="F163" s="155"/>
      <c r="G163" s="153"/>
      <c r="H163" s="153"/>
      <c r="I163" s="153"/>
    </row>
    <row r="164" spans="2:9">
      <c r="B164" s="150">
        <f>Анкета!B31</f>
        <v>0</v>
      </c>
      <c r="C164" s="150"/>
      <c r="D164" s="151"/>
      <c r="E164" s="152">
        <f ca="1">E160</f>
        <v>46135.615073842593</v>
      </c>
      <c r="F164" s="155"/>
      <c r="G164" s="153"/>
      <c r="H164" s="153"/>
      <c r="I164" s="153"/>
    </row>
    <row r="165" spans="2:9">
      <c r="B165" s="154" t="s">
        <v>251</v>
      </c>
      <c r="C165" s="154"/>
      <c r="D165" s="154"/>
      <c r="E165" s="154" t="s">
        <v>250</v>
      </c>
      <c r="F165" s="155"/>
      <c r="G165" s="153"/>
      <c r="H165" s="153"/>
      <c r="I165" s="153"/>
    </row>
  </sheetData>
  <sheetProtection formatColumns="0" formatRows="0"/>
  <mergeCells count="1">
    <mergeCell ref="B158:F158"/>
  </mergeCells>
  <phoneticPr fontId="7" type="noConversion"/>
  <pageMargins left="0.43307086614173229" right="0.23622047244094491" top="0.35433070866141736" bottom="0.55118110236220474" header="0.31496062992125984" footer="0.31496062992125984"/>
  <pageSetup paperSize="9" scale="85" orientation="portrait" r:id="rId1"/>
  <headerFooter alignWithMargins="0">
    <oddFooter>Страница  &amp;P из &amp;N</oddFooter>
  </headerFooter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H39"/>
  <sheetViews>
    <sheetView showGridLines="0" zoomScaleNormal="100" workbookViewId="0">
      <selection activeCell="H22" sqref="H22"/>
    </sheetView>
  </sheetViews>
  <sheetFormatPr baseColWidth="10" defaultColWidth="9.1640625" defaultRowHeight="12"/>
  <cols>
    <col min="1" max="1" width="5.1640625" style="156" bestFit="1" customWidth="1"/>
    <col min="2" max="2" width="47.83203125" style="157" customWidth="1"/>
    <col min="3" max="6" width="14.6640625" style="161" customWidth="1"/>
    <col min="7" max="16384" width="9.1640625" style="161"/>
  </cols>
  <sheetData>
    <row r="1" spans="1:8" s="157" customFormat="1" ht="18">
      <c r="A1" s="156"/>
      <c r="B1" s="116" t="str">
        <f>Заявка!D3</f>
        <v>ОсОО "Наименование компании"</v>
      </c>
    </row>
    <row r="2" spans="1:8" s="157" customFormat="1">
      <c r="A2" s="156"/>
      <c r="B2" s="158" t="s">
        <v>252</v>
      </c>
    </row>
    <row r="3" spans="1:8" s="160" customFormat="1" ht="26">
      <c r="A3" s="118" t="s">
        <v>112</v>
      </c>
      <c r="B3" s="125" t="s">
        <v>253</v>
      </c>
      <c r="C3" s="159">
        <f>Баланс!C3</f>
        <v>44926</v>
      </c>
      <c r="D3" s="159">
        <f>Баланс!D3</f>
        <v>45291</v>
      </c>
      <c r="E3" s="159">
        <f>Баланс!E3</f>
        <v>45657</v>
      </c>
      <c r="F3" s="159">
        <f>Баланс!F3</f>
        <v>46022</v>
      </c>
    </row>
    <row r="4" spans="1:8" ht="13">
      <c r="A4" s="171"/>
      <c r="B4" s="172" t="s">
        <v>254</v>
      </c>
      <c r="C4" s="173"/>
      <c r="D4" s="173"/>
      <c r="E4" s="173"/>
      <c r="F4" s="173"/>
    </row>
    <row r="5" spans="1:8" ht="26">
      <c r="A5" s="162" t="s">
        <v>255</v>
      </c>
      <c r="B5" s="163" t="s">
        <v>256</v>
      </c>
      <c r="C5" s="174"/>
      <c r="D5" s="174"/>
      <c r="E5" s="174"/>
      <c r="F5" s="174"/>
    </row>
    <row r="6" spans="1:8" ht="26">
      <c r="A6" s="162" t="s">
        <v>257</v>
      </c>
      <c r="B6" s="163" t="s">
        <v>258</v>
      </c>
      <c r="C6" s="174"/>
      <c r="D6" s="174"/>
      <c r="E6" s="174"/>
      <c r="F6" s="174"/>
    </row>
    <row r="7" spans="1:8" s="166" customFormat="1">
      <c r="A7" s="164" t="s">
        <v>259</v>
      </c>
      <c r="B7" s="141" t="s">
        <v>260</v>
      </c>
      <c r="C7" s="165">
        <f>C5-C6</f>
        <v>0</v>
      </c>
      <c r="D7" s="165">
        <f t="shared" ref="D7:F7" si="0">D5-D6</f>
        <v>0</v>
      </c>
      <c r="E7" s="165">
        <f t="shared" si="0"/>
        <v>0</v>
      </c>
      <c r="F7" s="165">
        <f t="shared" si="0"/>
        <v>0</v>
      </c>
      <c r="H7" s="161"/>
    </row>
    <row r="8" spans="1:8">
      <c r="A8" s="162"/>
      <c r="B8" s="141" t="s">
        <v>261</v>
      </c>
      <c r="C8" s="167"/>
      <c r="D8" s="167"/>
      <c r="E8" s="167"/>
      <c r="F8" s="167"/>
    </row>
    <row r="9" spans="1:8" ht="13">
      <c r="A9" s="162" t="s">
        <v>262</v>
      </c>
      <c r="B9" s="163" t="s">
        <v>263</v>
      </c>
      <c r="C9" s="174"/>
      <c r="D9" s="174"/>
      <c r="E9" s="174"/>
      <c r="F9" s="174"/>
    </row>
    <row r="10" spans="1:8" ht="13">
      <c r="A10" s="162" t="s">
        <v>264</v>
      </c>
      <c r="B10" s="163" t="s">
        <v>265</v>
      </c>
      <c r="C10" s="174"/>
      <c r="D10" s="174"/>
      <c r="E10" s="174"/>
      <c r="F10" s="174"/>
    </row>
    <row r="11" spans="1:8" s="166" customFormat="1" ht="26">
      <c r="A11" s="164" t="s">
        <v>266</v>
      </c>
      <c r="B11" s="168" t="s">
        <v>267</v>
      </c>
      <c r="C11" s="165">
        <f>C9-C10</f>
        <v>0</v>
      </c>
      <c r="D11" s="165">
        <f t="shared" ref="D11:F11" si="1">D9-D10</f>
        <v>0</v>
      </c>
      <c r="E11" s="165">
        <f t="shared" si="1"/>
        <v>0</v>
      </c>
      <c r="F11" s="165">
        <f t="shared" si="1"/>
        <v>0</v>
      </c>
      <c r="H11" s="161"/>
    </row>
    <row r="12" spans="1:8">
      <c r="A12" s="162"/>
      <c r="B12" s="141" t="s">
        <v>268</v>
      </c>
      <c r="C12" s="167"/>
      <c r="D12" s="167"/>
      <c r="E12" s="167"/>
      <c r="F12" s="167"/>
    </row>
    <row r="13" spans="1:8" ht="13">
      <c r="A13" s="162" t="s">
        <v>269</v>
      </c>
      <c r="B13" s="163" t="s">
        <v>270</v>
      </c>
      <c r="C13" s="174"/>
      <c r="D13" s="174"/>
      <c r="E13" s="174"/>
      <c r="F13" s="174"/>
    </row>
    <row r="14" spans="1:8" ht="13">
      <c r="A14" s="162" t="s">
        <v>271</v>
      </c>
      <c r="B14" s="163" t="s">
        <v>272</v>
      </c>
      <c r="C14" s="174"/>
      <c r="D14" s="174"/>
      <c r="E14" s="174"/>
      <c r="F14" s="174"/>
    </row>
    <row r="15" spans="1:8" ht="13">
      <c r="A15" s="162" t="s">
        <v>273</v>
      </c>
      <c r="B15" s="163" t="s">
        <v>274</v>
      </c>
      <c r="C15" s="174"/>
      <c r="D15" s="174"/>
      <c r="E15" s="174"/>
      <c r="F15" s="174"/>
    </row>
    <row r="16" spans="1:8" ht="13">
      <c r="A16" s="162" t="s">
        <v>275</v>
      </c>
      <c r="B16" s="163" t="s">
        <v>272</v>
      </c>
      <c r="C16" s="174"/>
      <c r="D16" s="174"/>
      <c r="E16" s="174"/>
      <c r="F16" s="174"/>
    </row>
    <row r="17" spans="1:8" s="166" customFormat="1" ht="13">
      <c r="A17" s="164" t="s">
        <v>276</v>
      </c>
      <c r="B17" s="168" t="s">
        <v>277</v>
      </c>
      <c r="C17" s="165">
        <f>C13+C15</f>
        <v>0</v>
      </c>
      <c r="D17" s="165">
        <f t="shared" ref="D17:F17" si="2">D13+D15</f>
        <v>0</v>
      </c>
      <c r="E17" s="165">
        <f t="shared" si="2"/>
        <v>0</v>
      </c>
      <c r="F17" s="165">
        <f t="shared" si="2"/>
        <v>0</v>
      </c>
      <c r="H17" s="161"/>
    </row>
    <row r="18" spans="1:8" s="166" customFormat="1" ht="26">
      <c r="A18" s="164">
        <v>100</v>
      </c>
      <c r="B18" s="168" t="s">
        <v>278</v>
      </c>
      <c r="C18" s="165">
        <f>C7+C11-C17</f>
        <v>0</v>
      </c>
      <c r="D18" s="165">
        <f t="shared" ref="D18:F18" si="3">D7+D11-D17</f>
        <v>0</v>
      </c>
      <c r="E18" s="165">
        <f t="shared" si="3"/>
        <v>0</v>
      </c>
      <c r="F18" s="165">
        <f t="shared" si="3"/>
        <v>0</v>
      </c>
      <c r="H18" s="161"/>
    </row>
    <row r="19" spans="1:8">
      <c r="A19" s="162"/>
      <c r="B19" s="141" t="s">
        <v>279</v>
      </c>
      <c r="C19" s="167"/>
      <c r="D19" s="167"/>
      <c r="E19" s="167"/>
      <c r="F19" s="167"/>
    </row>
    <row r="20" spans="1:8" ht="13">
      <c r="A20" s="162">
        <v>110</v>
      </c>
      <c r="B20" s="163" t="s">
        <v>280</v>
      </c>
      <c r="C20" s="174"/>
      <c r="D20" s="174"/>
      <c r="E20" s="174"/>
      <c r="F20" s="174"/>
    </row>
    <row r="21" spans="1:8" ht="13">
      <c r="A21" s="162">
        <v>120</v>
      </c>
      <c r="B21" s="163" t="s">
        <v>281</v>
      </c>
      <c r="C21" s="174"/>
      <c r="D21" s="174"/>
      <c r="E21" s="174"/>
      <c r="F21" s="174"/>
    </row>
    <row r="22" spans="1:8" ht="26">
      <c r="A22" s="162">
        <v>130</v>
      </c>
      <c r="B22" s="163" t="s">
        <v>282</v>
      </c>
      <c r="C22" s="174"/>
      <c r="D22" s="174"/>
      <c r="E22" s="174"/>
      <c r="F22" s="174"/>
    </row>
    <row r="23" spans="1:8" ht="13">
      <c r="A23" s="162">
        <v>140</v>
      </c>
      <c r="B23" s="163" t="s">
        <v>283</v>
      </c>
      <c r="C23" s="174"/>
      <c r="D23" s="174"/>
      <c r="E23" s="174"/>
      <c r="F23" s="174"/>
    </row>
    <row r="24" spans="1:8" s="166" customFormat="1" ht="26">
      <c r="A24" s="164">
        <v>150</v>
      </c>
      <c r="B24" s="168" t="s">
        <v>284</v>
      </c>
      <c r="C24" s="165">
        <f>C20-C21+C22+C23</f>
        <v>0</v>
      </c>
      <c r="D24" s="165">
        <f t="shared" ref="D24:F24" si="4">D20-D21+D22+D23</f>
        <v>0</v>
      </c>
      <c r="E24" s="165">
        <f t="shared" si="4"/>
        <v>0</v>
      </c>
      <c r="F24" s="165">
        <f t="shared" si="4"/>
        <v>0</v>
      </c>
      <c r="H24" s="161"/>
    </row>
    <row r="25" spans="1:8" s="166" customFormat="1" ht="13">
      <c r="A25" s="164">
        <v>160</v>
      </c>
      <c r="B25" s="168" t="s">
        <v>285</v>
      </c>
      <c r="C25" s="165">
        <f>C18+C24</f>
        <v>0</v>
      </c>
      <c r="D25" s="165">
        <f t="shared" ref="D25:F25" si="5">D18+D24</f>
        <v>0</v>
      </c>
      <c r="E25" s="165">
        <f t="shared" si="5"/>
        <v>0</v>
      </c>
      <c r="F25" s="165">
        <f t="shared" si="5"/>
        <v>0</v>
      </c>
      <c r="H25" s="161"/>
    </row>
    <row r="26" spans="1:8" ht="13">
      <c r="A26" s="162">
        <v>170</v>
      </c>
      <c r="B26" s="163" t="s">
        <v>286</v>
      </c>
      <c r="C26" s="174"/>
      <c r="D26" s="174"/>
      <c r="E26" s="174"/>
      <c r="F26" s="174"/>
    </row>
    <row r="27" spans="1:8" s="166" customFormat="1" ht="13">
      <c r="A27" s="164">
        <v>180</v>
      </c>
      <c r="B27" s="168" t="s">
        <v>287</v>
      </c>
      <c r="C27" s="165">
        <f>C25-C26</f>
        <v>0</v>
      </c>
      <c r="D27" s="165">
        <f t="shared" ref="D27:F27" si="6">D25-D26</f>
        <v>0</v>
      </c>
      <c r="E27" s="165">
        <f t="shared" si="6"/>
        <v>0</v>
      </c>
      <c r="F27" s="165">
        <f t="shared" si="6"/>
        <v>0</v>
      </c>
      <c r="H27" s="161"/>
    </row>
    <row r="28" spans="1:8" ht="13">
      <c r="A28" s="169">
        <v>190</v>
      </c>
      <c r="B28" s="163" t="s">
        <v>288</v>
      </c>
      <c r="C28" s="174"/>
      <c r="D28" s="174"/>
      <c r="E28" s="174"/>
      <c r="F28" s="174"/>
    </row>
    <row r="29" spans="1:8" s="166" customFormat="1" ht="13">
      <c r="A29" s="170">
        <v>200</v>
      </c>
      <c r="B29" s="168" t="s">
        <v>289</v>
      </c>
      <c r="C29" s="165">
        <f>C27+C28</f>
        <v>0</v>
      </c>
      <c r="D29" s="165">
        <f t="shared" ref="D29:F29" si="7">D27+D28</f>
        <v>0</v>
      </c>
      <c r="E29" s="165">
        <f t="shared" si="7"/>
        <v>0</v>
      </c>
      <c r="F29" s="165">
        <f t="shared" si="7"/>
        <v>0</v>
      </c>
      <c r="H29" s="161"/>
    </row>
    <row r="31" spans="1:8" ht="28.25" customHeight="1">
      <c r="B31" s="296" t="str">
        <f>B1&amp;" подтверждает, что предоставленная финансовая отчетность полностью и достоверно отражены."</f>
        <v>ОсОО "Наименование компании" подтверждает, что предоставленная финансовая отчетность полностью и достоверно отражены.</v>
      </c>
      <c r="C31" s="296"/>
      <c r="D31" s="296"/>
      <c r="E31" s="296"/>
    </row>
    <row r="33" spans="2:6">
      <c r="B33" s="150">
        <f>Баланс!B160</f>
        <v>0</v>
      </c>
      <c r="C33" s="150"/>
      <c r="D33" s="151"/>
      <c r="E33" s="152">
        <f ca="1">Баланс!E160</f>
        <v>46135.615073842593</v>
      </c>
      <c r="F33" s="153"/>
    </row>
    <row r="34" spans="2:6">
      <c r="B34" s="154" t="s">
        <v>249</v>
      </c>
      <c r="C34" s="154"/>
      <c r="D34" s="154"/>
      <c r="E34" s="154" t="s">
        <v>250</v>
      </c>
      <c r="F34" s="153"/>
    </row>
    <row r="35" spans="2:6">
      <c r="B35" s="154"/>
      <c r="C35" s="154"/>
      <c r="D35" s="154"/>
      <c r="E35" s="154"/>
      <c r="F35" s="153"/>
    </row>
    <row r="36" spans="2:6">
      <c r="B36" s="153"/>
      <c r="C36" s="153"/>
      <c r="D36" s="153"/>
      <c r="E36" s="153"/>
      <c r="F36" s="153"/>
    </row>
    <row r="37" spans="2:6">
      <c r="B37" s="150">
        <f>Баланс!B164</f>
        <v>0</v>
      </c>
      <c r="C37" s="150"/>
      <c r="D37" s="151"/>
      <c r="E37" s="152">
        <f ca="1">E33</f>
        <v>46135.615073842593</v>
      </c>
      <c r="F37" s="153"/>
    </row>
    <row r="38" spans="2:6">
      <c r="B38" s="154" t="s">
        <v>251</v>
      </c>
      <c r="C38" s="154"/>
      <c r="D38" s="154"/>
      <c r="E38" s="154" t="s">
        <v>250</v>
      </c>
      <c r="F38" s="153"/>
    </row>
    <row r="39" spans="2:6">
      <c r="B39" s="115"/>
      <c r="C39" s="155"/>
      <c r="D39" s="115"/>
      <c r="E39" s="155"/>
      <c r="F39" s="115"/>
    </row>
  </sheetData>
  <sheetProtection formatColumns="0" formatRows="0"/>
  <mergeCells count="1">
    <mergeCell ref="B31:E31"/>
  </mergeCells>
  <phoneticPr fontId="7" type="noConversion"/>
  <pageMargins left="0.19685039370078741" right="0.15748031496062992" top="0.31496062992125984" bottom="0.31496062992125984" header="0.27559055118110237" footer="0.27559055118110237"/>
  <pageSetup paperSize="9" scale="90" orientation="portrait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0A85-7433-48E0-B36E-075DF3E60393}">
  <sheetPr codeName="Лист4"/>
  <dimension ref="A1:F64"/>
  <sheetViews>
    <sheetView zoomScaleNormal="100" workbookViewId="0">
      <selection activeCell="B22" sqref="B22"/>
    </sheetView>
  </sheetViews>
  <sheetFormatPr baseColWidth="10" defaultColWidth="9.1640625" defaultRowHeight="12"/>
  <cols>
    <col min="1" max="1" width="9.1640625" style="15" customWidth="1"/>
    <col min="2" max="2" width="50.1640625" style="15" customWidth="1"/>
    <col min="3" max="6" width="14.5" style="41" customWidth="1"/>
    <col min="7" max="16384" width="9.1640625" style="41"/>
  </cols>
  <sheetData>
    <row r="1" spans="1:6" s="15" customFormat="1" ht="18">
      <c r="B1" s="16" t="str">
        <f>Заявка!D3</f>
        <v>ОсОО "Наименование компании"</v>
      </c>
    </row>
    <row r="2" spans="1:6" s="15" customFormat="1" ht="19.5" customHeight="1">
      <c r="B2" s="17" t="s">
        <v>290</v>
      </c>
    </row>
    <row r="3" spans="1:6" s="30" customFormat="1" ht="15" customHeight="1">
      <c r="A3" s="18" t="s">
        <v>291</v>
      </c>
      <c r="B3" s="18" t="s">
        <v>292</v>
      </c>
      <c r="C3" s="29">
        <f>Баланс!C3</f>
        <v>44926</v>
      </c>
      <c r="D3" s="29">
        <f>Баланс!D3</f>
        <v>45291</v>
      </c>
      <c r="E3" s="29">
        <f>Баланс!E3</f>
        <v>45657</v>
      </c>
      <c r="F3" s="29">
        <f>Баланс!F3</f>
        <v>46022</v>
      </c>
    </row>
    <row r="4" spans="1:6" s="17" customFormat="1">
      <c r="A4" s="177"/>
      <c r="B4" s="114" t="s">
        <v>293</v>
      </c>
      <c r="C4" s="178"/>
      <c r="D4" s="178"/>
      <c r="E4" s="178"/>
      <c r="F4" s="178"/>
    </row>
    <row r="5" spans="1:6" ht="26">
      <c r="A5" s="19"/>
      <c r="B5" s="39" t="s">
        <v>294</v>
      </c>
      <c r="C5" s="40"/>
      <c r="D5" s="40"/>
      <c r="E5" s="40"/>
      <c r="F5" s="40"/>
    </row>
    <row r="6" spans="1:6" ht="13">
      <c r="A6" s="31" t="s">
        <v>255</v>
      </c>
      <c r="B6" s="32" t="s">
        <v>295</v>
      </c>
      <c r="C6" s="175"/>
      <c r="D6" s="175"/>
      <c r="E6" s="175"/>
      <c r="F6" s="175"/>
    </row>
    <row r="7" spans="1:6" ht="13">
      <c r="A7" s="37" t="s">
        <v>257</v>
      </c>
      <c r="B7" s="32" t="s">
        <v>296</v>
      </c>
      <c r="C7" s="175"/>
      <c r="D7" s="175"/>
      <c r="E7" s="175"/>
      <c r="F7" s="175"/>
    </row>
    <row r="8" spans="1:6" ht="13">
      <c r="A8" s="37" t="s">
        <v>259</v>
      </c>
      <c r="B8" s="32" t="s">
        <v>297</v>
      </c>
      <c r="C8" s="175"/>
      <c r="D8" s="175"/>
      <c r="E8" s="175"/>
      <c r="F8" s="175"/>
    </row>
    <row r="9" spans="1:6" s="42" customFormat="1" ht="13">
      <c r="A9" s="33" t="s">
        <v>262</v>
      </c>
      <c r="B9" s="36" t="s">
        <v>298</v>
      </c>
      <c r="C9" s="34">
        <f>SUM(C6:C8)</f>
        <v>0</v>
      </c>
      <c r="D9" s="34">
        <f t="shared" ref="D9:F9" si="0">SUM(D6:D8)</f>
        <v>0</v>
      </c>
      <c r="E9" s="34">
        <f t="shared" si="0"/>
        <v>0</v>
      </c>
      <c r="F9" s="34">
        <f t="shared" si="0"/>
        <v>0</v>
      </c>
    </row>
    <row r="10" spans="1:6" ht="13">
      <c r="A10" s="38"/>
      <c r="B10" s="36" t="s">
        <v>299</v>
      </c>
      <c r="C10" s="35"/>
      <c r="D10" s="35"/>
      <c r="E10" s="35"/>
      <c r="F10" s="35"/>
    </row>
    <row r="11" spans="1:6" ht="13">
      <c r="A11" s="37" t="s">
        <v>264</v>
      </c>
      <c r="B11" s="32" t="s">
        <v>300</v>
      </c>
      <c r="C11" s="175"/>
      <c r="D11" s="175"/>
      <c r="E11" s="175"/>
      <c r="F11" s="175"/>
    </row>
    <row r="12" spans="1:6" ht="13">
      <c r="A12" s="37" t="s">
        <v>266</v>
      </c>
      <c r="B12" s="32" t="s">
        <v>301</v>
      </c>
      <c r="C12" s="175"/>
      <c r="D12" s="175"/>
      <c r="E12" s="175"/>
      <c r="F12" s="175"/>
    </row>
    <row r="13" spans="1:6" ht="26">
      <c r="A13" s="37" t="s">
        <v>269</v>
      </c>
      <c r="B13" s="32" t="s">
        <v>302</v>
      </c>
      <c r="C13" s="175"/>
      <c r="D13" s="175"/>
      <c r="E13" s="175"/>
      <c r="F13" s="175"/>
    </row>
    <row r="14" spans="1:6" ht="13">
      <c r="A14" s="37" t="s">
        <v>273</v>
      </c>
      <c r="B14" s="32" t="s">
        <v>303</v>
      </c>
      <c r="C14" s="175"/>
      <c r="D14" s="175"/>
      <c r="E14" s="175"/>
      <c r="F14" s="175"/>
    </row>
    <row r="15" spans="1:6" ht="13">
      <c r="A15" s="31" t="s">
        <v>276</v>
      </c>
      <c r="B15" s="32" t="s">
        <v>304</v>
      </c>
      <c r="C15" s="175"/>
      <c r="D15" s="175"/>
      <c r="E15" s="175"/>
      <c r="F15" s="175"/>
    </row>
    <row r="16" spans="1:6" ht="13">
      <c r="A16" s="31">
        <v>100</v>
      </c>
      <c r="B16" s="32" t="s">
        <v>305</v>
      </c>
      <c r="C16" s="175"/>
      <c r="D16" s="175"/>
      <c r="E16" s="175"/>
      <c r="F16" s="175"/>
    </row>
    <row r="17" spans="1:6" ht="13">
      <c r="A17" s="31" t="s">
        <v>306</v>
      </c>
      <c r="B17" s="32" t="s">
        <v>307</v>
      </c>
      <c r="C17" s="175"/>
      <c r="D17" s="175"/>
      <c r="E17" s="175"/>
      <c r="F17" s="175"/>
    </row>
    <row r="18" spans="1:6" s="42" customFormat="1" ht="13">
      <c r="A18" s="33">
        <v>120</v>
      </c>
      <c r="B18" s="36" t="s">
        <v>308</v>
      </c>
      <c r="C18" s="34">
        <f>SUM(C11:C17)</f>
        <v>0</v>
      </c>
      <c r="D18" s="34">
        <f t="shared" ref="D18:F18" si="1">SUM(D11:D17)</f>
        <v>0</v>
      </c>
      <c r="E18" s="34">
        <f t="shared" si="1"/>
        <v>0</v>
      </c>
      <c r="F18" s="34">
        <f t="shared" si="1"/>
        <v>0</v>
      </c>
    </row>
    <row r="19" spans="1:6" s="42" customFormat="1" ht="26">
      <c r="A19" s="33" t="s">
        <v>309</v>
      </c>
      <c r="B19" s="36" t="s">
        <v>310</v>
      </c>
      <c r="C19" s="34">
        <f>C9-C18</f>
        <v>0</v>
      </c>
      <c r="D19" s="34">
        <f t="shared" ref="D19:F19" si="2">D9-D18</f>
        <v>0</v>
      </c>
      <c r="E19" s="34">
        <f t="shared" si="2"/>
        <v>0</v>
      </c>
      <c r="F19" s="34">
        <f t="shared" si="2"/>
        <v>0</v>
      </c>
    </row>
    <row r="20" spans="1:6">
      <c r="A20" s="114"/>
      <c r="B20" s="114" t="s">
        <v>311</v>
      </c>
      <c r="C20" s="179"/>
      <c r="D20" s="179"/>
      <c r="E20" s="179"/>
      <c r="F20" s="179"/>
    </row>
    <row r="21" spans="1:6" ht="26">
      <c r="A21" s="20"/>
      <c r="B21" s="36" t="s">
        <v>312</v>
      </c>
      <c r="C21" s="35"/>
      <c r="D21" s="35"/>
      <c r="E21" s="35"/>
      <c r="F21" s="35"/>
    </row>
    <row r="22" spans="1:6" ht="13">
      <c r="A22" s="19">
        <v>210</v>
      </c>
      <c r="B22" s="32" t="s">
        <v>313</v>
      </c>
      <c r="C22" s="175"/>
      <c r="D22" s="175"/>
      <c r="E22" s="175"/>
      <c r="F22" s="175"/>
    </row>
    <row r="23" spans="1:6" ht="13">
      <c r="A23" s="22">
        <v>220</v>
      </c>
      <c r="B23" s="32" t="s">
        <v>314</v>
      </c>
      <c r="C23" s="175"/>
      <c r="D23" s="175"/>
      <c r="E23" s="175"/>
      <c r="F23" s="175"/>
    </row>
    <row r="24" spans="1:6" ht="13">
      <c r="A24" s="22">
        <v>230</v>
      </c>
      <c r="B24" s="32" t="s">
        <v>315</v>
      </c>
      <c r="C24" s="175"/>
      <c r="D24" s="175"/>
      <c r="E24" s="175"/>
      <c r="F24" s="175"/>
    </row>
    <row r="25" spans="1:6" ht="26">
      <c r="A25" s="22">
        <v>240</v>
      </c>
      <c r="B25" s="32" t="s">
        <v>316</v>
      </c>
      <c r="C25" s="175"/>
      <c r="D25" s="175"/>
      <c r="E25" s="175"/>
      <c r="F25" s="175"/>
    </row>
    <row r="26" spans="1:6" ht="26">
      <c r="A26" s="22">
        <v>250</v>
      </c>
      <c r="B26" s="32" t="s">
        <v>317</v>
      </c>
      <c r="C26" s="175"/>
      <c r="D26" s="175"/>
      <c r="E26" s="175"/>
      <c r="F26" s="175"/>
    </row>
    <row r="27" spans="1:6" ht="13">
      <c r="A27" s="22">
        <v>260</v>
      </c>
      <c r="B27" s="32" t="s">
        <v>318</v>
      </c>
      <c r="C27" s="175"/>
      <c r="D27" s="175"/>
      <c r="E27" s="175"/>
      <c r="F27" s="175"/>
    </row>
    <row r="28" spans="1:6" s="42" customFormat="1" ht="13">
      <c r="A28" s="20">
        <v>270</v>
      </c>
      <c r="B28" s="21" t="s">
        <v>319</v>
      </c>
      <c r="C28" s="34">
        <f>SUM(C22:C27)</f>
        <v>0</v>
      </c>
      <c r="D28" s="34">
        <f t="shared" ref="D28:F28" si="3">SUM(D22:D27)</f>
        <v>0</v>
      </c>
      <c r="E28" s="34">
        <f t="shared" si="3"/>
        <v>0</v>
      </c>
      <c r="F28" s="34">
        <f t="shared" si="3"/>
        <v>0</v>
      </c>
    </row>
    <row r="29" spans="1:6" ht="13">
      <c r="A29" s="20"/>
      <c r="B29" s="21" t="s">
        <v>320</v>
      </c>
      <c r="C29" s="35"/>
      <c r="D29" s="35"/>
      <c r="E29" s="35"/>
      <c r="F29" s="35"/>
    </row>
    <row r="30" spans="1:6" ht="26">
      <c r="A30" s="22">
        <v>280</v>
      </c>
      <c r="B30" s="32" t="s">
        <v>321</v>
      </c>
      <c r="C30" s="175"/>
      <c r="D30" s="175"/>
      <c r="E30" s="175"/>
      <c r="F30" s="175"/>
    </row>
    <row r="31" spans="1:6" ht="26">
      <c r="A31" s="22">
        <v>290</v>
      </c>
      <c r="B31" s="32" t="s">
        <v>322</v>
      </c>
      <c r="C31" s="175"/>
      <c r="D31" s="175"/>
      <c r="E31" s="175"/>
      <c r="F31" s="175"/>
    </row>
    <row r="32" spans="1:6" ht="26">
      <c r="A32" s="19">
        <v>300</v>
      </c>
      <c r="B32" s="32" t="s">
        <v>323</v>
      </c>
      <c r="C32" s="175"/>
      <c r="D32" s="175"/>
      <c r="E32" s="175"/>
      <c r="F32" s="175"/>
    </row>
    <row r="33" spans="1:6" ht="13">
      <c r="A33" s="19">
        <v>310</v>
      </c>
      <c r="B33" s="32" t="s">
        <v>324</v>
      </c>
      <c r="C33" s="175"/>
      <c r="D33" s="175"/>
      <c r="E33" s="175"/>
      <c r="F33" s="175"/>
    </row>
    <row r="34" spans="1:6" ht="13">
      <c r="A34" s="22">
        <v>320</v>
      </c>
      <c r="B34" s="32" t="s">
        <v>325</v>
      </c>
      <c r="C34" s="175"/>
      <c r="D34" s="175"/>
      <c r="E34" s="175"/>
      <c r="F34" s="175"/>
    </row>
    <row r="35" spans="1:6" s="42" customFormat="1" ht="14.5" customHeight="1">
      <c r="A35" s="18">
        <v>330</v>
      </c>
      <c r="B35" s="21" t="s">
        <v>326</v>
      </c>
      <c r="C35" s="34">
        <f>SUM(C30:C34)</f>
        <v>0</v>
      </c>
      <c r="D35" s="34">
        <f t="shared" ref="D35:F35" si="4">SUM(D30:D34)</f>
        <v>0</v>
      </c>
      <c r="E35" s="34">
        <f t="shared" si="4"/>
        <v>0</v>
      </c>
      <c r="F35" s="34">
        <f t="shared" si="4"/>
        <v>0</v>
      </c>
    </row>
    <row r="36" spans="1:6" s="42" customFormat="1" ht="26">
      <c r="A36" s="20">
        <v>390</v>
      </c>
      <c r="B36" s="21" t="s">
        <v>327</v>
      </c>
      <c r="C36" s="34">
        <f>C28-C35</f>
        <v>0</v>
      </c>
      <c r="D36" s="34">
        <f t="shared" ref="D36:F36" si="5">D28-D35</f>
        <v>0</v>
      </c>
      <c r="E36" s="34">
        <f t="shared" si="5"/>
        <v>0</v>
      </c>
      <c r="F36" s="34">
        <f t="shared" si="5"/>
        <v>0</v>
      </c>
    </row>
    <row r="37" spans="1:6">
      <c r="A37" s="114"/>
      <c r="B37" s="114" t="s">
        <v>328</v>
      </c>
      <c r="C37" s="180"/>
      <c r="D37" s="180"/>
      <c r="E37" s="180"/>
      <c r="F37" s="180"/>
    </row>
    <row r="38" spans="1:6" ht="26">
      <c r="A38" s="20"/>
      <c r="B38" s="21" t="s">
        <v>329</v>
      </c>
      <c r="C38" s="35"/>
      <c r="D38" s="35"/>
      <c r="E38" s="35"/>
      <c r="F38" s="35"/>
    </row>
    <row r="39" spans="1:6" ht="13">
      <c r="A39" s="22">
        <v>410</v>
      </c>
      <c r="B39" s="32" t="s">
        <v>330</v>
      </c>
      <c r="C39" s="175"/>
      <c r="D39" s="175"/>
      <c r="E39" s="175"/>
      <c r="F39" s="175"/>
    </row>
    <row r="40" spans="1:6" ht="13">
      <c r="A40" s="22">
        <v>420</v>
      </c>
      <c r="B40" s="32" t="s">
        <v>331</v>
      </c>
      <c r="C40" s="175"/>
      <c r="D40" s="175"/>
      <c r="E40" s="175"/>
      <c r="F40" s="175"/>
    </row>
    <row r="41" spans="1:6" ht="13">
      <c r="A41" s="19">
        <v>430</v>
      </c>
      <c r="B41" s="32" t="s">
        <v>332</v>
      </c>
      <c r="C41" s="175"/>
      <c r="D41" s="175"/>
      <c r="E41" s="175"/>
      <c r="F41" s="175"/>
    </row>
    <row r="42" spans="1:6" ht="13">
      <c r="A42" s="19">
        <v>440</v>
      </c>
      <c r="B42" s="32" t="s">
        <v>333</v>
      </c>
      <c r="C42" s="175"/>
      <c r="D42" s="175"/>
      <c r="E42" s="175"/>
      <c r="F42" s="175"/>
    </row>
    <row r="43" spans="1:6" ht="13">
      <c r="A43" s="19">
        <v>450</v>
      </c>
      <c r="B43" s="32" t="s">
        <v>334</v>
      </c>
      <c r="C43" s="175"/>
      <c r="D43" s="175"/>
      <c r="E43" s="175"/>
      <c r="F43" s="175"/>
    </row>
    <row r="44" spans="1:6" ht="13">
      <c r="A44" s="20">
        <v>460</v>
      </c>
      <c r="B44" s="21" t="s">
        <v>335</v>
      </c>
      <c r="C44" s="34">
        <f>SUM(C39:C43)</f>
        <v>0</v>
      </c>
      <c r="D44" s="34">
        <f t="shared" ref="D44:F44" si="6">SUM(D39:D43)</f>
        <v>0</v>
      </c>
      <c r="E44" s="34">
        <f t="shared" si="6"/>
        <v>0</v>
      </c>
      <c r="F44" s="34">
        <f t="shared" si="6"/>
        <v>0</v>
      </c>
    </row>
    <row r="45" spans="1:6" ht="13">
      <c r="A45" s="20"/>
      <c r="B45" s="21" t="s">
        <v>336</v>
      </c>
      <c r="C45" s="35"/>
      <c r="D45" s="35"/>
      <c r="E45" s="35"/>
      <c r="F45" s="35"/>
    </row>
    <row r="46" spans="1:6" ht="13">
      <c r="A46" s="19">
        <v>470</v>
      </c>
      <c r="B46" s="32" t="s">
        <v>337</v>
      </c>
      <c r="C46" s="175"/>
      <c r="D46" s="175"/>
      <c r="E46" s="175"/>
      <c r="F46" s="175"/>
    </row>
    <row r="47" spans="1:6" ht="13">
      <c r="A47" s="19">
        <v>480</v>
      </c>
      <c r="B47" s="32" t="s">
        <v>338</v>
      </c>
      <c r="C47" s="175"/>
      <c r="D47" s="175"/>
      <c r="E47" s="175"/>
      <c r="F47" s="175"/>
    </row>
    <row r="48" spans="1:6" ht="18.5" customHeight="1">
      <c r="A48" s="22" t="s">
        <v>339</v>
      </c>
      <c r="B48" s="32" t="s">
        <v>340</v>
      </c>
      <c r="C48" s="175"/>
      <c r="D48" s="175"/>
      <c r="E48" s="175"/>
      <c r="F48" s="175"/>
    </row>
    <row r="49" spans="1:6" ht="13">
      <c r="A49" s="22">
        <v>500</v>
      </c>
      <c r="B49" s="32" t="s">
        <v>341</v>
      </c>
      <c r="C49" s="175"/>
      <c r="D49" s="175"/>
      <c r="E49" s="175"/>
      <c r="F49" s="175"/>
    </row>
    <row r="50" spans="1:6" s="42" customFormat="1" ht="13">
      <c r="A50" s="18">
        <v>510</v>
      </c>
      <c r="B50" s="21" t="s">
        <v>342</v>
      </c>
      <c r="C50" s="34">
        <f>SUM(C46:C49)</f>
        <v>0</v>
      </c>
      <c r="D50" s="34">
        <f t="shared" ref="D50:F50" si="7">SUM(D46:D49)</f>
        <v>0</v>
      </c>
      <c r="E50" s="34">
        <f t="shared" si="7"/>
        <v>0</v>
      </c>
      <c r="F50" s="34">
        <f t="shared" si="7"/>
        <v>0</v>
      </c>
    </row>
    <row r="51" spans="1:6" s="42" customFormat="1" ht="13">
      <c r="A51" s="18">
        <v>590</v>
      </c>
      <c r="B51" s="21" t="s">
        <v>343</v>
      </c>
      <c r="C51" s="34">
        <f>C44-C50</f>
        <v>0</v>
      </c>
      <c r="D51" s="34">
        <f t="shared" ref="D51:F51" si="8">D44-D50</f>
        <v>0</v>
      </c>
      <c r="E51" s="34">
        <f t="shared" si="8"/>
        <v>0</v>
      </c>
      <c r="F51" s="34">
        <f t="shared" si="8"/>
        <v>0</v>
      </c>
    </row>
    <row r="52" spans="1:6" ht="13">
      <c r="A52" s="18">
        <v>600</v>
      </c>
      <c r="B52" s="21" t="s">
        <v>344</v>
      </c>
      <c r="C52" s="175"/>
      <c r="D52" s="175"/>
      <c r="E52" s="175"/>
      <c r="F52" s="175"/>
    </row>
    <row r="53" spans="1:6" ht="13">
      <c r="A53" s="20">
        <v>700</v>
      </c>
      <c r="B53" s="21" t="s">
        <v>345</v>
      </c>
      <c r="C53" s="34">
        <f>C19+C36+C51+C52</f>
        <v>0</v>
      </c>
      <c r="D53" s="34">
        <f t="shared" ref="D53:F53" si="9">D19+D36+D51+D52</f>
        <v>0</v>
      </c>
      <c r="E53" s="34">
        <f t="shared" si="9"/>
        <v>0</v>
      </c>
      <c r="F53" s="34">
        <f t="shared" si="9"/>
        <v>0</v>
      </c>
    </row>
    <row r="54" spans="1:6" ht="13">
      <c r="A54" s="18">
        <v>710</v>
      </c>
      <c r="B54" s="21" t="s">
        <v>346</v>
      </c>
      <c r="C54" s="34">
        <f>C53+C55</f>
        <v>0</v>
      </c>
      <c r="D54" s="34">
        <f t="shared" ref="D54:F54" si="10">D53+D55</f>
        <v>0</v>
      </c>
      <c r="E54" s="34">
        <f t="shared" si="10"/>
        <v>0</v>
      </c>
      <c r="F54" s="34">
        <f t="shared" si="10"/>
        <v>0</v>
      </c>
    </row>
    <row r="55" spans="1:6" ht="13">
      <c r="A55" s="18">
        <v>720</v>
      </c>
      <c r="B55" s="21" t="s">
        <v>347</v>
      </c>
      <c r="C55" s="176"/>
      <c r="D55" s="176"/>
      <c r="E55" s="176"/>
      <c r="F55" s="176"/>
    </row>
    <row r="56" spans="1:6" ht="29" customHeight="1">
      <c r="B56" s="297" t="str">
        <f>B1&amp;" подтверждает, что предоставленная финансовая отчетность полностью и достоверно отражены."</f>
        <v>ОсОО "Наименование компании" подтверждает, что предоставленная финансовая отчетность полностью и достоверно отражены.</v>
      </c>
      <c r="C56" s="297"/>
      <c r="D56" s="297"/>
      <c r="E56" s="297"/>
    </row>
    <row r="58" spans="1:6">
      <c r="B58" s="23">
        <f>Баланс!B160</f>
        <v>0</v>
      </c>
      <c r="C58" s="23"/>
      <c r="D58" s="24"/>
      <c r="E58" s="25">
        <f ca="1">Баланс!E160</f>
        <v>46135.615073842593</v>
      </c>
      <c r="F58" s="26"/>
    </row>
    <row r="59" spans="1:6">
      <c r="B59" s="27" t="s">
        <v>249</v>
      </c>
      <c r="C59" s="27"/>
      <c r="D59" s="27"/>
      <c r="E59" s="27" t="s">
        <v>250</v>
      </c>
      <c r="F59" s="26"/>
    </row>
    <row r="60" spans="1:6">
      <c r="B60" s="27"/>
      <c r="C60" s="27"/>
      <c r="D60" s="27"/>
      <c r="E60" s="27"/>
      <c r="F60" s="26"/>
    </row>
    <row r="61" spans="1:6">
      <c r="B61" s="26"/>
      <c r="C61" s="26"/>
      <c r="D61" s="26"/>
      <c r="E61" s="26"/>
      <c r="F61" s="26"/>
    </row>
    <row r="62" spans="1:6">
      <c r="B62" s="23">
        <f>Баланс!B164</f>
        <v>0</v>
      </c>
      <c r="C62" s="23"/>
      <c r="D62" s="24"/>
      <c r="E62" s="25">
        <f ca="1">E58</f>
        <v>46135.615073842593</v>
      </c>
      <c r="F62" s="26"/>
    </row>
    <row r="63" spans="1:6">
      <c r="B63" s="27" t="s">
        <v>251</v>
      </c>
      <c r="C63" s="27"/>
      <c r="D63" s="27"/>
      <c r="E63" s="27" t="s">
        <v>250</v>
      </c>
      <c r="F63" s="26"/>
    </row>
    <row r="64" spans="1:6">
      <c r="C64" s="28"/>
      <c r="D64" s="15"/>
      <c r="E64" s="28"/>
      <c r="F64" s="15"/>
    </row>
  </sheetData>
  <mergeCells count="1">
    <mergeCell ref="B56:E56"/>
  </mergeCells>
  <pageMargins left="0.70866141732283472" right="0.31496062992125984" top="0.55118110236220474" bottom="0.55118110236220474" header="0.31496062992125984" footer="0.31496062992125984"/>
  <pageSetup paperSize="9" scale="7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10"/>
  <dimension ref="A2:D22"/>
  <sheetViews>
    <sheetView workbookViewId="0">
      <selection activeCell="D13" sqref="D13"/>
    </sheetView>
  </sheetViews>
  <sheetFormatPr baseColWidth="10" defaultColWidth="8.83203125" defaultRowHeight="13"/>
  <cols>
    <col min="1" max="1" width="24.6640625" bestFit="1" customWidth="1"/>
    <col min="2" max="2" width="54.33203125" bestFit="1" customWidth="1"/>
    <col min="3" max="3" width="39.5" bestFit="1" customWidth="1"/>
    <col min="4" max="4" width="43.1640625" customWidth="1"/>
  </cols>
  <sheetData>
    <row r="2" spans="1:4" ht="21" thickBot="1">
      <c r="A2" s="3" t="s">
        <v>59</v>
      </c>
      <c r="B2" s="3" t="s">
        <v>64</v>
      </c>
      <c r="C2" s="3" t="s">
        <v>77</v>
      </c>
      <c r="D2" s="3" t="s">
        <v>371</v>
      </c>
    </row>
    <row r="3" spans="1:4" ht="14" thickTop="1">
      <c r="A3" t="s">
        <v>32</v>
      </c>
      <c r="B3" t="s">
        <v>65</v>
      </c>
      <c r="C3" t="s">
        <v>56</v>
      </c>
      <c r="D3" t="s">
        <v>372</v>
      </c>
    </row>
    <row r="4" spans="1:4">
      <c r="A4" t="s">
        <v>60</v>
      </c>
      <c r="B4" t="s">
        <v>66</v>
      </c>
      <c r="C4" t="s">
        <v>78</v>
      </c>
      <c r="D4" t="s">
        <v>373</v>
      </c>
    </row>
    <row r="5" spans="1:4">
      <c r="A5" t="s">
        <v>61</v>
      </c>
      <c r="B5" t="s">
        <v>67</v>
      </c>
      <c r="C5" t="s">
        <v>79</v>
      </c>
      <c r="D5" t="s">
        <v>374</v>
      </c>
    </row>
    <row r="6" spans="1:4">
      <c r="A6" t="s">
        <v>62</v>
      </c>
      <c r="B6" t="s">
        <v>68</v>
      </c>
      <c r="C6" t="s">
        <v>80</v>
      </c>
      <c r="D6" t="s">
        <v>375</v>
      </c>
    </row>
    <row r="7" spans="1:4">
      <c r="A7" t="s">
        <v>33</v>
      </c>
      <c r="B7" t="s">
        <v>69</v>
      </c>
      <c r="C7" t="s">
        <v>81</v>
      </c>
      <c r="D7" t="s">
        <v>376</v>
      </c>
    </row>
    <row r="8" spans="1:4">
      <c r="A8" t="s">
        <v>30</v>
      </c>
      <c r="B8" t="s">
        <v>70</v>
      </c>
      <c r="D8" t="s">
        <v>377</v>
      </c>
    </row>
    <row r="9" spans="1:4">
      <c r="A9" t="s">
        <v>29</v>
      </c>
      <c r="B9" t="s">
        <v>71</v>
      </c>
      <c r="D9" t="s">
        <v>378</v>
      </c>
    </row>
    <row r="10" spans="1:4">
      <c r="A10" t="s">
        <v>31</v>
      </c>
      <c r="B10" t="s">
        <v>72</v>
      </c>
      <c r="D10" t="s">
        <v>379</v>
      </c>
    </row>
    <row r="11" spans="1:4">
      <c r="A11" t="s">
        <v>63</v>
      </c>
      <c r="B11" t="s">
        <v>73</v>
      </c>
      <c r="D11" t="s">
        <v>380</v>
      </c>
    </row>
    <row r="12" spans="1:4">
      <c r="B12" t="s">
        <v>74</v>
      </c>
      <c r="D12" t="s">
        <v>382</v>
      </c>
    </row>
    <row r="13" spans="1:4">
      <c r="B13" t="s">
        <v>75</v>
      </c>
    </row>
    <row r="14" spans="1:4">
      <c r="B14" t="s">
        <v>76</v>
      </c>
    </row>
    <row r="16" spans="1:4">
      <c r="A16" t="s">
        <v>87</v>
      </c>
    </row>
    <row r="17" spans="1:1">
      <c r="A17" t="s">
        <v>89</v>
      </c>
    </row>
    <row r="18" spans="1:1">
      <c r="A18" t="s">
        <v>88</v>
      </c>
    </row>
    <row r="20" spans="1:1">
      <c r="A20" t="s">
        <v>90</v>
      </c>
    </row>
    <row r="21" spans="1:1">
      <c r="A21" t="s">
        <v>91</v>
      </c>
    </row>
    <row r="22" spans="1:1">
      <c r="A22" t="s">
        <v>92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7"/>
  <dimension ref="A1:I104"/>
  <sheetViews>
    <sheetView showGridLines="0" zoomScaleNormal="100" workbookViewId="0">
      <selection activeCell="A5" sqref="A5:I5"/>
    </sheetView>
  </sheetViews>
  <sheetFormatPr baseColWidth="10" defaultColWidth="9.1640625" defaultRowHeight="12"/>
  <cols>
    <col min="1" max="1" width="5.5" style="26" customWidth="1"/>
    <col min="2" max="2" width="20.6640625" style="26" customWidth="1"/>
    <col min="3" max="3" width="8.83203125" style="26" customWidth="1"/>
    <col min="4" max="4" width="9.5" style="26" customWidth="1"/>
    <col min="5" max="5" width="11.5" style="26" customWidth="1"/>
    <col min="6" max="6" width="8" style="26" customWidth="1"/>
    <col min="7" max="7" width="10.5" style="26" customWidth="1"/>
    <col min="8" max="8" width="13.5" style="26" customWidth="1"/>
    <col min="9" max="9" width="13.83203125" style="26" customWidth="1"/>
    <col min="10" max="10" width="12.83203125" style="26" customWidth="1"/>
    <col min="11" max="16384" width="9.1640625" style="26"/>
  </cols>
  <sheetData>
    <row r="1" spans="1:9">
      <c r="I1" s="43"/>
    </row>
    <row r="2" spans="1:9" ht="18">
      <c r="A2" s="89" t="str">
        <f>Заявка!D3</f>
        <v>ОсОО "Наименование компании"</v>
      </c>
      <c r="I2" s="43"/>
    </row>
    <row r="3" spans="1:9" ht="13" thickBot="1">
      <c r="A3" s="304" t="s">
        <v>384</v>
      </c>
      <c r="B3" s="304"/>
      <c r="C3" s="304"/>
      <c r="D3" s="304"/>
      <c r="E3" s="304"/>
      <c r="F3" s="304"/>
      <c r="G3" s="304"/>
      <c r="H3" s="90">
        <f>Баланс!F3</f>
        <v>46022</v>
      </c>
      <c r="I3" s="43"/>
    </row>
    <row r="4" spans="1:9" s="44" customFormat="1" ht="14.5" customHeight="1">
      <c r="A4" s="298" t="s">
        <v>348</v>
      </c>
      <c r="B4" s="299"/>
      <c r="C4" s="299"/>
      <c r="D4" s="299"/>
      <c r="E4" s="299"/>
      <c r="F4" s="299"/>
      <c r="G4" s="299"/>
      <c r="H4" s="299"/>
      <c r="I4" s="300"/>
    </row>
    <row r="5" spans="1:9" s="44" customFormat="1" ht="47.5" customHeight="1">
      <c r="A5" s="301" t="s">
        <v>386</v>
      </c>
      <c r="B5" s="302"/>
      <c r="C5" s="302"/>
      <c r="D5" s="302"/>
      <c r="E5" s="302"/>
      <c r="F5" s="302"/>
      <c r="G5" s="302"/>
      <c r="H5" s="302"/>
      <c r="I5" s="303"/>
    </row>
    <row r="6" spans="1:9" s="44" customFormat="1" ht="34.25" customHeight="1">
      <c r="A6" s="181" t="s">
        <v>0</v>
      </c>
      <c r="B6" s="182" t="s">
        <v>5</v>
      </c>
      <c r="C6" s="182" t="s">
        <v>7</v>
      </c>
      <c r="D6" s="182" t="s">
        <v>6</v>
      </c>
      <c r="E6" s="182" t="s">
        <v>8</v>
      </c>
      <c r="F6" s="182" t="s">
        <v>2</v>
      </c>
      <c r="G6" s="182" t="s">
        <v>1</v>
      </c>
      <c r="H6" s="183" t="s">
        <v>385</v>
      </c>
      <c r="I6" s="184" t="s">
        <v>9</v>
      </c>
    </row>
    <row r="7" spans="1:9" s="44" customFormat="1">
      <c r="A7" s="185">
        <v>1</v>
      </c>
      <c r="B7" s="97"/>
      <c r="C7" s="100"/>
      <c r="D7" s="100"/>
      <c r="E7" s="102"/>
      <c r="F7" s="98"/>
      <c r="G7" s="103"/>
      <c r="H7" s="101"/>
      <c r="I7" s="99"/>
    </row>
    <row r="8" spans="1:9" s="44" customFormat="1">
      <c r="A8" s="185">
        <v>2</v>
      </c>
      <c r="B8" s="97"/>
      <c r="C8" s="100"/>
      <c r="D8" s="100"/>
      <c r="E8" s="102"/>
      <c r="F8" s="98"/>
      <c r="G8" s="103"/>
      <c r="H8" s="101"/>
      <c r="I8" s="99"/>
    </row>
    <row r="9" spans="1:9" s="44" customFormat="1">
      <c r="A9" s="185">
        <v>3</v>
      </c>
      <c r="B9" s="97"/>
      <c r="C9" s="100"/>
      <c r="D9" s="100"/>
      <c r="E9" s="102"/>
      <c r="F9" s="98"/>
      <c r="G9" s="103"/>
      <c r="H9" s="101"/>
      <c r="I9" s="99"/>
    </row>
    <row r="10" spans="1:9" s="44" customFormat="1">
      <c r="A10" s="185">
        <v>4</v>
      </c>
      <c r="B10" s="97"/>
      <c r="C10" s="100"/>
      <c r="D10" s="100"/>
      <c r="E10" s="102"/>
      <c r="F10" s="98"/>
      <c r="G10" s="103"/>
      <c r="H10" s="101"/>
      <c r="I10" s="99"/>
    </row>
    <row r="11" spans="1:9" s="44" customFormat="1">
      <c r="A11" s="185">
        <v>5</v>
      </c>
      <c r="B11" s="97"/>
      <c r="C11" s="100"/>
      <c r="D11" s="100"/>
      <c r="E11" s="102"/>
      <c r="F11" s="98"/>
      <c r="G11" s="103"/>
      <c r="H11" s="101"/>
      <c r="I11" s="99"/>
    </row>
    <row r="12" spans="1:9" s="44" customFormat="1">
      <c r="A12" s="185">
        <v>6</v>
      </c>
      <c r="B12" s="97"/>
      <c r="C12" s="100"/>
      <c r="D12" s="100"/>
      <c r="E12" s="102"/>
      <c r="F12" s="98"/>
      <c r="G12" s="103"/>
      <c r="H12" s="101"/>
      <c r="I12" s="99"/>
    </row>
    <row r="13" spans="1:9" s="44" customFormat="1">
      <c r="A13" s="185">
        <v>7</v>
      </c>
      <c r="B13" s="97"/>
      <c r="C13" s="100"/>
      <c r="D13" s="100"/>
      <c r="E13" s="102"/>
      <c r="F13" s="98"/>
      <c r="G13" s="103"/>
      <c r="H13" s="101"/>
      <c r="I13" s="99"/>
    </row>
    <row r="14" spans="1:9" s="44" customFormat="1">
      <c r="A14" s="185">
        <v>8</v>
      </c>
      <c r="B14" s="97"/>
      <c r="C14" s="100"/>
      <c r="D14" s="100"/>
      <c r="E14" s="102"/>
      <c r="F14" s="98"/>
      <c r="G14" s="103"/>
      <c r="H14" s="101"/>
      <c r="I14" s="99"/>
    </row>
    <row r="15" spans="1:9" s="44" customFormat="1">
      <c r="A15" s="185">
        <v>9</v>
      </c>
      <c r="B15" s="97"/>
      <c r="C15" s="100"/>
      <c r="D15" s="100"/>
      <c r="E15" s="102"/>
      <c r="F15" s="98"/>
      <c r="G15" s="103"/>
      <c r="H15" s="101"/>
      <c r="I15" s="99"/>
    </row>
    <row r="16" spans="1:9" s="44" customFormat="1">
      <c r="A16" s="185">
        <v>10</v>
      </c>
      <c r="B16" s="97"/>
      <c r="C16" s="100"/>
      <c r="D16" s="100"/>
      <c r="E16" s="102"/>
      <c r="F16" s="98"/>
      <c r="G16" s="103"/>
      <c r="H16" s="101"/>
      <c r="I16" s="99"/>
    </row>
    <row r="17" spans="1:9" s="44" customFormat="1">
      <c r="A17" s="185">
        <v>11</v>
      </c>
      <c r="B17" s="97"/>
      <c r="C17" s="100"/>
      <c r="D17" s="100"/>
      <c r="E17" s="102"/>
      <c r="F17" s="98"/>
      <c r="G17" s="103"/>
      <c r="H17" s="101"/>
      <c r="I17" s="99"/>
    </row>
    <row r="18" spans="1:9" s="44" customFormat="1">
      <c r="A18" s="185">
        <v>12</v>
      </c>
      <c r="B18" s="97"/>
      <c r="C18" s="100"/>
      <c r="D18" s="100"/>
      <c r="E18" s="102"/>
      <c r="F18" s="98"/>
      <c r="G18" s="103"/>
      <c r="H18" s="101"/>
      <c r="I18" s="99"/>
    </row>
    <row r="19" spans="1:9" s="44" customFormat="1">
      <c r="A19" s="185">
        <v>13</v>
      </c>
      <c r="B19" s="97"/>
      <c r="C19" s="100"/>
      <c r="D19" s="100"/>
      <c r="E19" s="102"/>
      <c r="F19" s="98"/>
      <c r="G19" s="103"/>
      <c r="H19" s="101"/>
      <c r="I19" s="99"/>
    </row>
    <row r="20" spans="1:9" s="44" customFormat="1">
      <c r="A20" s="185">
        <v>14</v>
      </c>
      <c r="B20" s="97"/>
      <c r="C20" s="100"/>
      <c r="D20" s="100"/>
      <c r="E20" s="102"/>
      <c r="F20" s="98"/>
      <c r="G20" s="103"/>
      <c r="H20" s="101"/>
      <c r="I20" s="99"/>
    </row>
    <row r="21" spans="1:9" s="44" customFormat="1">
      <c r="A21" s="185">
        <v>15</v>
      </c>
      <c r="B21" s="97"/>
      <c r="C21" s="100"/>
      <c r="D21" s="100"/>
      <c r="E21" s="102"/>
      <c r="F21" s="98"/>
      <c r="G21" s="103"/>
      <c r="H21" s="101"/>
      <c r="I21" s="99"/>
    </row>
    <row r="22" spans="1:9" s="44" customFormat="1">
      <c r="A22" s="185">
        <v>16</v>
      </c>
      <c r="B22" s="97"/>
      <c r="C22" s="100"/>
      <c r="D22" s="100"/>
      <c r="E22" s="102"/>
      <c r="F22" s="98"/>
      <c r="G22" s="103"/>
      <c r="H22" s="101"/>
      <c r="I22" s="99"/>
    </row>
    <row r="23" spans="1:9" s="44" customFormat="1">
      <c r="A23" s="185">
        <v>17</v>
      </c>
      <c r="B23" s="97"/>
      <c r="C23" s="100"/>
      <c r="D23" s="100"/>
      <c r="E23" s="102"/>
      <c r="F23" s="98"/>
      <c r="G23" s="103"/>
      <c r="H23" s="101"/>
      <c r="I23" s="99"/>
    </row>
    <row r="24" spans="1:9" s="44" customFormat="1">
      <c r="A24" s="185">
        <v>18</v>
      </c>
      <c r="B24" s="97"/>
      <c r="C24" s="100"/>
      <c r="D24" s="100"/>
      <c r="E24" s="102"/>
      <c r="F24" s="98"/>
      <c r="G24" s="103"/>
      <c r="H24" s="101"/>
      <c r="I24" s="99"/>
    </row>
    <row r="25" spans="1:9" s="44" customFormat="1">
      <c r="A25" s="185">
        <v>19</v>
      </c>
      <c r="B25" s="97"/>
      <c r="C25" s="100"/>
      <c r="D25" s="100"/>
      <c r="E25" s="102"/>
      <c r="F25" s="98"/>
      <c r="G25" s="103"/>
      <c r="H25" s="101"/>
      <c r="I25" s="99"/>
    </row>
    <row r="26" spans="1:9" s="44" customFormat="1">
      <c r="A26" s="185">
        <v>20</v>
      </c>
      <c r="B26" s="97"/>
      <c r="C26" s="100"/>
      <c r="D26" s="100"/>
      <c r="E26" s="102"/>
      <c r="F26" s="98"/>
      <c r="G26" s="103"/>
      <c r="H26" s="101"/>
      <c r="I26" s="99"/>
    </row>
    <row r="27" spans="1:9" s="44" customFormat="1">
      <c r="A27" s="185">
        <v>21</v>
      </c>
      <c r="B27" s="97"/>
      <c r="C27" s="100"/>
      <c r="D27" s="100"/>
      <c r="E27" s="102"/>
      <c r="F27" s="98"/>
      <c r="G27" s="103"/>
      <c r="H27" s="101"/>
      <c r="I27" s="99"/>
    </row>
    <row r="28" spans="1:9" s="44" customFormat="1">
      <c r="A28" s="185">
        <v>22</v>
      </c>
      <c r="B28" s="97"/>
      <c r="C28" s="100"/>
      <c r="D28" s="100"/>
      <c r="E28" s="102"/>
      <c r="F28" s="98"/>
      <c r="G28" s="103"/>
      <c r="H28" s="101"/>
      <c r="I28" s="99"/>
    </row>
    <row r="29" spans="1:9" s="44" customFormat="1">
      <c r="A29" s="185">
        <v>23</v>
      </c>
      <c r="B29" s="97"/>
      <c r="C29" s="100"/>
      <c r="D29" s="100"/>
      <c r="E29" s="102"/>
      <c r="F29" s="98"/>
      <c r="G29" s="103"/>
      <c r="H29" s="101"/>
      <c r="I29" s="99"/>
    </row>
    <row r="30" spans="1:9" s="44" customFormat="1">
      <c r="A30" s="185">
        <v>24</v>
      </c>
      <c r="B30" s="97"/>
      <c r="C30" s="100"/>
      <c r="D30" s="100"/>
      <c r="E30" s="102"/>
      <c r="F30" s="98"/>
      <c r="G30" s="103"/>
      <c r="H30" s="101"/>
      <c r="I30" s="99"/>
    </row>
    <row r="31" spans="1:9" s="44" customFormat="1">
      <c r="A31" s="185">
        <v>25</v>
      </c>
      <c r="B31" s="97"/>
      <c r="C31" s="100"/>
      <c r="D31" s="100"/>
      <c r="E31" s="102"/>
      <c r="F31" s="98"/>
      <c r="G31" s="103"/>
      <c r="H31" s="101"/>
      <c r="I31" s="99"/>
    </row>
    <row r="32" spans="1:9" s="44" customFormat="1">
      <c r="A32" s="185">
        <v>26</v>
      </c>
      <c r="B32" s="97"/>
      <c r="C32" s="100"/>
      <c r="D32" s="100"/>
      <c r="E32" s="102"/>
      <c r="F32" s="98"/>
      <c r="G32" s="103"/>
      <c r="H32" s="101"/>
      <c r="I32" s="99"/>
    </row>
    <row r="33" spans="1:9" s="44" customFormat="1">
      <c r="A33" s="185">
        <v>27</v>
      </c>
      <c r="B33" s="97"/>
      <c r="C33" s="100"/>
      <c r="D33" s="100"/>
      <c r="E33" s="102"/>
      <c r="F33" s="98"/>
      <c r="G33" s="103"/>
      <c r="H33" s="101"/>
      <c r="I33" s="99"/>
    </row>
    <row r="34" spans="1:9" s="44" customFormat="1">
      <c r="A34" s="185">
        <v>28</v>
      </c>
      <c r="B34" s="97"/>
      <c r="C34" s="100"/>
      <c r="D34" s="100"/>
      <c r="E34" s="102"/>
      <c r="F34" s="98"/>
      <c r="G34" s="103"/>
      <c r="H34" s="101"/>
      <c r="I34" s="99"/>
    </row>
    <row r="35" spans="1:9" s="44" customFormat="1" ht="12.75" customHeight="1">
      <c r="A35" s="185">
        <v>29</v>
      </c>
      <c r="B35" s="97"/>
      <c r="C35" s="100"/>
      <c r="D35" s="100"/>
      <c r="E35" s="102"/>
      <c r="F35" s="98"/>
      <c r="G35" s="103"/>
      <c r="H35" s="101"/>
      <c r="I35" s="99"/>
    </row>
    <row r="36" spans="1:9" s="44" customFormat="1">
      <c r="A36" s="185">
        <v>30</v>
      </c>
      <c r="B36" s="97"/>
      <c r="C36" s="100"/>
      <c r="D36" s="100"/>
      <c r="E36" s="102"/>
      <c r="F36" s="98"/>
      <c r="G36" s="103"/>
      <c r="H36" s="101"/>
      <c r="I36" s="99"/>
    </row>
    <row r="37" spans="1:9" s="44" customFormat="1" ht="13">
      <c r="A37" s="88"/>
      <c r="B37" s="18" t="s">
        <v>349</v>
      </c>
      <c r="C37" s="18" t="s">
        <v>22</v>
      </c>
      <c r="D37" s="18" t="s">
        <v>22</v>
      </c>
      <c r="E37" s="18" t="s">
        <v>22</v>
      </c>
      <c r="F37" s="18" t="s">
        <v>22</v>
      </c>
      <c r="G37" s="18" t="s">
        <v>22</v>
      </c>
      <c r="H37" s="45">
        <f>SUM(H7:H36)</f>
        <v>0</v>
      </c>
      <c r="I37" s="46" t="s">
        <v>22</v>
      </c>
    </row>
    <row r="38" spans="1:9" s="44" customFormat="1">
      <c r="B38" s="47"/>
      <c r="C38" s="47"/>
      <c r="D38" s="47"/>
      <c r="E38" s="48"/>
      <c r="F38" s="47"/>
      <c r="G38" s="47"/>
      <c r="H38" s="47"/>
      <c r="I38" s="47"/>
    </row>
    <row r="39" spans="1:9">
      <c r="E39" s="49"/>
      <c r="F39" s="50"/>
      <c r="H39" s="50"/>
    </row>
    <row r="40" spans="1:9">
      <c r="B40" s="23"/>
      <c r="C40" s="23"/>
      <c r="D40" s="24"/>
      <c r="E40" s="25">
        <f ca="1">Баланс!E160</f>
        <v>46135.615073842593</v>
      </c>
    </row>
    <row r="41" spans="1:9">
      <c r="B41" s="104" t="s">
        <v>249</v>
      </c>
      <c r="C41" s="27"/>
      <c r="D41" s="27"/>
      <c r="E41" s="27" t="s">
        <v>250</v>
      </c>
      <c r="F41" s="51"/>
      <c r="H41" s="49"/>
    </row>
    <row r="42" spans="1:9">
      <c r="B42" s="27"/>
      <c r="C42" s="27"/>
      <c r="D42" s="27"/>
      <c r="E42" s="27"/>
      <c r="F42" s="51"/>
    </row>
    <row r="43" spans="1:9">
      <c r="F43" s="51"/>
    </row>
    <row r="44" spans="1:9">
      <c r="B44" s="23"/>
      <c r="C44" s="23"/>
      <c r="D44" s="24"/>
      <c r="E44" s="25">
        <f ca="1">E40</f>
        <v>46135.615073842593</v>
      </c>
    </row>
    <row r="45" spans="1:9">
      <c r="B45" s="27" t="s">
        <v>251</v>
      </c>
      <c r="C45" s="27"/>
      <c r="D45" s="27"/>
      <c r="E45" s="27" t="s">
        <v>250</v>
      </c>
      <c r="F45" s="49"/>
    </row>
    <row r="100" spans="2:2" ht="13">
      <c r="B100" s="52" t="s">
        <v>11</v>
      </c>
    </row>
    <row r="101" spans="2:2" ht="13">
      <c r="B101" s="52" t="s">
        <v>12</v>
      </c>
    </row>
    <row r="102" spans="2:2">
      <c r="B102" s="53" t="s">
        <v>13</v>
      </c>
    </row>
    <row r="103" spans="2:2">
      <c r="B103" s="53" t="s">
        <v>14</v>
      </c>
    </row>
    <row r="104" spans="2:2">
      <c r="B104" s="53" t="s">
        <v>23</v>
      </c>
    </row>
  </sheetData>
  <sheetProtection formatColumns="0" formatRows="0" insertRows="0"/>
  <mergeCells count="3">
    <mergeCell ref="A4:I4"/>
    <mergeCell ref="A5:I5"/>
    <mergeCell ref="A3:G3"/>
  </mergeCells>
  <phoneticPr fontId="7" type="noConversion"/>
  <dataValidations count="5">
    <dataValidation allowBlank="1" showInputMessage="1" showErrorMessage="1" prompt="Согласно кредитного договора, заключенного с кредитором." sqref="D7:D8" xr:uid="{00000000-0002-0000-0100-000001000000}"/>
    <dataValidation allowBlank="1" showInputMessage="1" showErrorMessage="1" prompt="Укажите сумму в валюте, в которой был одобрен/выдан кредит." sqref="E7:E8" xr:uid="{00000000-0002-0000-0100-000003000000}"/>
    <dataValidation allowBlank="1" showInputMessage="1" showErrorMessage="1" prompt="Вы можете добавить строки в этой таблице, если не хватит места для указания информации по всем внешним займам!!!" sqref="B34:B36" xr:uid="{00000000-0002-0000-0100-000004000000}"/>
    <dataValidation allowBlank="1" showInputMessage="1" showErrorMessage="1" prompt="Остаток кредита в национальной валюте (данные с бух.учета), а НЕ в той валюте, в которой был выдан кредит. " sqref="H7:H36" xr:uid="{120DECEF-1C5C-42F2-B154-EAE8586CA806}"/>
    <dataValidation type="list" allowBlank="1" showInputMessage="1" showErrorMessage="1" sqref="F7:F36" xr:uid="{B42D27F0-F2C7-4FE8-9AA2-A812C47C5C97}">
      <formula1>"KGS, USD, EUR, UZS, RUB, KZT, CHY"</formula1>
    </dataValidation>
  </dataValidations>
  <pageMargins left="0.31" right="0.2" top="0.41" bottom="0.43" header="0.3" footer="0.34"/>
  <pageSetup paperSize="9" scale="9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BAEF3-815C-46D6-A87F-154BBF451789}">
  <sheetPr codeName="Лист13"/>
  <dimension ref="A1:F73"/>
  <sheetViews>
    <sheetView zoomScaleNormal="100" workbookViewId="0">
      <selection activeCell="B63" sqref="B63"/>
    </sheetView>
  </sheetViews>
  <sheetFormatPr baseColWidth="10" defaultColWidth="9.1640625" defaultRowHeight="14"/>
  <cols>
    <col min="1" max="1" width="5.5" style="54" customWidth="1"/>
    <col min="2" max="2" width="16.6640625" style="54" customWidth="1"/>
    <col min="3" max="3" width="15.33203125" style="54" customWidth="1"/>
    <col min="4" max="4" width="16.5" style="54" customWidth="1"/>
    <col min="5" max="6" width="34" style="54" customWidth="1"/>
    <col min="7" max="16384" width="9.1640625" style="54"/>
  </cols>
  <sheetData>
    <row r="1" spans="1:6" ht="20.25" customHeight="1">
      <c r="B1" s="55"/>
    </row>
    <row r="2" spans="1:6">
      <c r="A2" s="56"/>
      <c r="B2" s="57" t="str">
        <f>"Дебиторская задолженность по состоянию на "&amp;TEXT(Баланс!F3,"ДД.ММ.ГГГГ")</f>
        <v>Дебиторская задолженность по состоянию на 31.12.2025</v>
      </c>
      <c r="C2" s="56"/>
      <c r="D2" s="56"/>
      <c r="E2" s="56"/>
      <c r="F2" s="56"/>
    </row>
    <row r="3" spans="1:6">
      <c r="A3" s="58">
        <v>1</v>
      </c>
      <c r="B3" s="58" t="s">
        <v>124</v>
      </c>
      <c r="C3" s="58"/>
      <c r="D3" s="58"/>
      <c r="E3" s="58"/>
      <c r="F3" s="58"/>
    </row>
    <row r="4" spans="1:6">
      <c r="A4" s="58"/>
      <c r="B4" s="186" t="s">
        <v>388</v>
      </c>
      <c r="C4" s="58"/>
      <c r="D4" s="58"/>
      <c r="E4" s="58"/>
      <c r="F4" s="58"/>
    </row>
    <row r="5" spans="1:6" ht="42.5" customHeight="1">
      <c r="A5" s="187" t="s">
        <v>0</v>
      </c>
      <c r="B5" s="187" t="s">
        <v>350</v>
      </c>
      <c r="C5" s="187" t="s">
        <v>351</v>
      </c>
      <c r="D5" s="187" t="s">
        <v>352</v>
      </c>
      <c r="E5" s="187" t="s">
        <v>353</v>
      </c>
      <c r="F5" s="187" t="s">
        <v>369</v>
      </c>
    </row>
    <row r="6" spans="1:6">
      <c r="A6" s="59">
        <v>1</v>
      </c>
      <c r="B6" s="60"/>
      <c r="C6" s="60"/>
      <c r="D6" s="61"/>
      <c r="E6" s="59"/>
      <c r="F6" s="59"/>
    </row>
    <row r="7" spans="1:6">
      <c r="A7" s="59">
        <v>2</v>
      </c>
      <c r="B7" s="60"/>
      <c r="C7" s="60"/>
      <c r="D7" s="61"/>
      <c r="E7" s="59"/>
      <c r="F7" s="59"/>
    </row>
    <row r="8" spans="1:6">
      <c r="A8" s="59">
        <v>3</v>
      </c>
      <c r="B8" s="60"/>
      <c r="C8" s="60"/>
      <c r="D8" s="61"/>
      <c r="E8" s="59"/>
      <c r="F8" s="59"/>
    </row>
    <row r="9" spans="1:6">
      <c r="A9" s="59">
        <v>4</v>
      </c>
      <c r="B9" s="60"/>
      <c r="C9" s="60"/>
      <c r="D9" s="61"/>
      <c r="E9" s="59"/>
      <c r="F9" s="59"/>
    </row>
    <row r="10" spans="1:6">
      <c r="A10" s="59">
        <v>5</v>
      </c>
      <c r="B10" s="60"/>
      <c r="C10" s="60"/>
      <c r="D10" s="61"/>
      <c r="E10" s="59"/>
      <c r="F10" s="59"/>
    </row>
    <row r="11" spans="1:6" ht="15">
      <c r="A11" s="62"/>
      <c r="B11" s="63" t="s">
        <v>354</v>
      </c>
      <c r="C11" s="63"/>
      <c r="D11" s="64">
        <f>SUM(D6:D10)</f>
        <v>0</v>
      </c>
      <c r="E11" s="62"/>
      <c r="F11" s="62"/>
    </row>
    <row r="12" spans="1:6">
      <c r="A12" s="56"/>
      <c r="B12" s="56"/>
      <c r="C12" s="56"/>
      <c r="D12" s="56"/>
      <c r="E12" s="56"/>
      <c r="F12" s="56"/>
    </row>
    <row r="13" spans="1:6">
      <c r="A13" s="56"/>
      <c r="B13" s="56"/>
      <c r="C13" s="56"/>
      <c r="D13" s="56"/>
      <c r="E13" s="56"/>
      <c r="F13" s="56"/>
    </row>
    <row r="14" spans="1:6">
      <c r="A14" s="58">
        <v>2</v>
      </c>
      <c r="B14" s="58" t="s">
        <v>127</v>
      </c>
      <c r="C14" s="58"/>
      <c r="D14" s="58"/>
      <c r="E14" s="58"/>
      <c r="F14" s="58"/>
    </row>
    <row r="15" spans="1:6">
      <c r="A15" s="58"/>
      <c r="B15" s="186" t="s">
        <v>388</v>
      </c>
      <c r="C15" s="58"/>
      <c r="D15" s="58"/>
      <c r="E15" s="58"/>
      <c r="F15" s="58"/>
    </row>
    <row r="16" spans="1:6" ht="30">
      <c r="A16" s="188" t="s">
        <v>0</v>
      </c>
      <c r="B16" s="187" t="s">
        <v>350</v>
      </c>
      <c r="C16" s="187" t="s">
        <v>351</v>
      </c>
      <c r="D16" s="187" t="s">
        <v>352</v>
      </c>
      <c r="E16" s="187" t="s">
        <v>353</v>
      </c>
      <c r="F16" s="187" t="s">
        <v>369</v>
      </c>
    </row>
    <row r="17" spans="1:6">
      <c r="A17" s="59">
        <v>1</v>
      </c>
      <c r="B17" s="65"/>
      <c r="C17" s="65"/>
      <c r="D17" s="61"/>
      <c r="E17" s="59"/>
      <c r="F17" s="59"/>
    </row>
    <row r="18" spans="1:6">
      <c r="A18" s="59">
        <v>2</v>
      </c>
      <c r="B18" s="65"/>
      <c r="C18" s="65"/>
      <c r="D18" s="61"/>
      <c r="E18" s="59"/>
      <c r="F18" s="59"/>
    </row>
    <row r="19" spans="1:6">
      <c r="A19" s="59">
        <v>3</v>
      </c>
      <c r="B19" s="65"/>
      <c r="C19" s="65"/>
      <c r="D19" s="61"/>
      <c r="E19" s="59"/>
      <c r="F19" s="59"/>
    </row>
    <row r="20" spans="1:6">
      <c r="A20" s="59">
        <v>4</v>
      </c>
      <c r="B20" s="65"/>
      <c r="C20" s="65"/>
      <c r="D20" s="61"/>
      <c r="E20" s="59"/>
      <c r="F20" s="59"/>
    </row>
    <row r="21" spans="1:6">
      <c r="A21" s="59">
        <v>5</v>
      </c>
      <c r="B21" s="65"/>
      <c r="C21" s="65"/>
      <c r="D21" s="61"/>
      <c r="E21" s="59"/>
      <c r="F21" s="59"/>
    </row>
    <row r="22" spans="1:6" ht="15">
      <c r="A22" s="62"/>
      <c r="B22" s="63" t="s">
        <v>354</v>
      </c>
      <c r="C22" s="63"/>
      <c r="D22" s="64">
        <f>SUM(D17:D21)</f>
        <v>0</v>
      </c>
      <c r="E22" s="62"/>
      <c r="F22" s="62"/>
    </row>
    <row r="23" spans="1:6">
      <c r="A23" s="56"/>
      <c r="B23" s="56"/>
      <c r="C23" s="56"/>
      <c r="D23" s="56"/>
      <c r="E23" s="56"/>
      <c r="F23" s="56"/>
    </row>
    <row r="24" spans="1:6">
      <c r="A24" s="56"/>
      <c r="B24" s="56"/>
      <c r="C24" s="56"/>
      <c r="D24" s="56"/>
      <c r="E24" s="56"/>
      <c r="F24" s="56"/>
    </row>
    <row r="25" spans="1:6">
      <c r="A25" s="58">
        <v>3</v>
      </c>
      <c r="B25" s="58" t="s">
        <v>147</v>
      </c>
      <c r="C25" s="58"/>
      <c r="D25" s="58"/>
      <c r="E25" s="58"/>
      <c r="F25" s="58"/>
    </row>
    <row r="26" spans="1:6">
      <c r="A26" s="58"/>
      <c r="B26" s="186" t="s">
        <v>388</v>
      </c>
      <c r="C26" s="58"/>
      <c r="D26" s="58"/>
      <c r="E26" s="58"/>
      <c r="F26" s="58"/>
    </row>
    <row r="27" spans="1:6" ht="30">
      <c r="A27" s="187" t="s">
        <v>0</v>
      </c>
      <c r="B27" s="187" t="s">
        <v>350</v>
      </c>
      <c r="C27" s="187" t="s">
        <v>351</v>
      </c>
      <c r="D27" s="187" t="s">
        <v>355</v>
      </c>
      <c r="E27" s="187" t="s">
        <v>353</v>
      </c>
      <c r="F27" s="187" t="s">
        <v>369</v>
      </c>
    </row>
    <row r="28" spans="1:6">
      <c r="A28" s="59">
        <v>1</v>
      </c>
      <c r="B28" s="65"/>
      <c r="C28" s="65"/>
      <c r="D28" s="61"/>
      <c r="E28" s="59"/>
      <c r="F28" s="59"/>
    </row>
    <row r="29" spans="1:6">
      <c r="A29" s="59">
        <v>2</v>
      </c>
      <c r="B29" s="65"/>
      <c r="C29" s="65"/>
      <c r="D29" s="61"/>
      <c r="E29" s="59"/>
      <c r="F29" s="59"/>
    </row>
    <row r="30" spans="1:6">
      <c r="A30" s="59">
        <v>3</v>
      </c>
      <c r="B30" s="65"/>
      <c r="C30" s="65"/>
      <c r="D30" s="61"/>
      <c r="E30" s="59"/>
      <c r="F30" s="59"/>
    </row>
    <row r="31" spans="1:6">
      <c r="A31" s="59">
        <v>4</v>
      </c>
      <c r="B31" s="65"/>
      <c r="C31" s="65"/>
      <c r="D31" s="61"/>
      <c r="E31" s="59"/>
      <c r="F31" s="59"/>
    </row>
    <row r="32" spans="1:6">
      <c r="A32" s="59">
        <v>5</v>
      </c>
      <c r="B32" s="65"/>
      <c r="C32" s="65"/>
      <c r="D32" s="61"/>
      <c r="E32" s="59"/>
      <c r="F32" s="59"/>
    </row>
    <row r="33" spans="1:6" ht="15">
      <c r="A33" s="62"/>
      <c r="B33" s="63" t="s">
        <v>354</v>
      </c>
      <c r="C33" s="63"/>
      <c r="D33" s="64">
        <f>SUM(D28:D32)</f>
        <v>0</v>
      </c>
      <c r="E33" s="62"/>
      <c r="F33" s="62"/>
    </row>
    <row r="34" spans="1:6">
      <c r="A34" s="56"/>
      <c r="B34" s="56"/>
      <c r="C34" s="56"/>
      <c r="D34" s="56"/>
      <c r="E34" s="56"/>
      <c r="F34" s="56"/>
    </row>
    <row r="35" spans="1:6">
      <c r="A35" s="56"/>
      <c r="B35" s="56"/>
      <c r="C35" s="56"/>
      <c r="D35" s="56"/>
      <c r="E35" s="56"/>
      <c r="F35" s="56"/>
    </row>
    <row r="36" spans="1:6">
      <c r="A36" s="56"/>
      <c r="B36" s="57" t="str">
        <f xml:space="preserve"> "Кредиторская задолженность по состоянию на "&amp;TEXT(Баланс!F3,"ДД.ММ.ГГГГ")</f>
        <v>Кредиторская задолженность по состоянию на 31.12.2025</v>
      </c>
      <c r="C36" s="56"/>
      <c r="D36" s="56"/>
      <c r="E36" s="56"/>
      <c r="F36" s="56"/>
    </row>
    <row r="37" spans="1:6">
      <c r="A37" s="58">
        <v>1</v>
      </c>
      <c r="B37" s="58" t="s">
        <v>356</v>
      </c>
      <c r="C37" s="58"/>
      <c r="D37" s="58"/>
      <c r="E37" s="58"/>
      <c r="F37" s="58"/>
    </row>
    <row r="38" spans="1:6">
      <c r="A38" s="58"/>
      <c r="B38" s="186" t="s">
        <v>387</v>
      </c>
      <c r="C38" s="58"/>
      <c r="D38" s="58"/>
      <c r="E38" s="58"/>
      <c r="F38" s="58"/>
    </row>
    <row r="39" spans="1:6" ht="30">
      <c r="A39" s="187" t="s">
        <v>0</v>
      </c>
      <c r="B39" s="187" t="s">
        <v>350</v>
      </c>
      <c r="C39" s="187" t="s">
        <v>357</v>
      </c>
      <c r="D39" s="187" t="s">
        <v>352</v>
      </c>
      <c r="E39" s="187" t="s">
        <v>358</v>
      </c>
      <c r="F39" s="187" t="s">
        <v>369</v>
      </c>
    </row>
    <row r="40" spans="1:6">
      <c r="A40" s="59">
        <v>1</v>
      </c>
      <c r="B40" s="65"/>
      <c r="C40" s="65"/>
      <c r="D40" s="61"/>
      <c r="E40" s="59"/>
      <c r="F40" s="59"/>
    </row>
    <row r="41" spans="1:6">
      <c r="A41" s="59">
        <v>2</v>
      </c>
      <c r="B41" s="65"/>
      <c r="C41" s="65"/>
      <c r="D41" s="61"/>
      <c r="E41" s="59"/>
      <c r="F41" s="59"/>
    </row>
    <row r="42" spans="1:6">
      <c r="A42" s="59">
        <v>3</v>
      </c>
      <c r="B42" s="65"/>
      <c r="C42" s="65"/>
      <c r="D42" s="61"/>
      <c r="E42" s="59"/>
      <c r="F42" s="59"/>
    </row>
    <row r="43" spans="1:6">
      <c r="A43" s="59">
        <v>4</v>
      </c>
      <c r="B43" s="65"/>
      <c r="C43" s="65"/>
      <c r="D43" s="61"/>
      <c r="E43" s="59"/>
      <c r="F43" s="59"/>
    </row>
    <row r="44" spans="1:6">
      <c r="A44" s="59">
        <v>5</v>
      </c>
      <c r="B44" s="65"/>
      <c r="C44" s="65"/>
      <c r="D44" s="61"/>
      <c r="E44" s="59"/>
      <c r="F44" s="59"/>
    </row>
    <row r="45" spans="1:6" ht="15">
      <c r="A45" s="62"/>
      <c r="B45" s="63" t="s">
        <v>354</v>
      </c>
      <c r="C45" s="63"/>
      <c r="D45" s="66">
        <f>SUM(D40:D44)</f>
        <v>0</v>
      </c>
      <c r="E45" s="62"/>
      <c r="F45" s="62"/>
    </row>
    <row r="46" spans="1:6">
      <c r="A46" s="56"/>
      <c r="B46" s="56"/>
      <c r="C46" s="56"/>
      <c r="D46" s="56"/>
      <c r="E46" s="56"/>
      <c r="F46" s="56"/>
    </row>
    <row r="47" spans="1:6">
      <c r="A47" s="56"/>
      <c r="B47" s="56"/>
      <c r="C47" s="56"/>
      <c r="D47" s="56"/>
      <c r="E47" s="56"/>
      <c r="F47" s="56"/>
    </row>
    <row r="48" spans="1:6">
      <c r="A48" s="58">
        <v>2</v>
      </c>
      <c r="B48" s="58" t="s">
        <v>198</v>
      </c>
      <c r="C48" s="58"/>
      <c r="D48" s="58"/>
      <c r="E48" s="58"/>
      <c r="F48" s="58"/>
    </row>
    <row r="49" spans="1:6">
      <c r="A49" s="58"/>
      <c r="B49" s="186" t="s">
        <v>387</v>
      </c>
      <c r="C49" s="58"/>
      <c r="D49" s="58"/>
      <c r="E49" s="58"/>
      <c r="F49" s="58"/>
    </row>
    <row r="50" spans="1:6" ht="30">
      <c r="A50" s="187" t="s">
        <v>0</v>
      </c>
      <c r="B50" s="187" t="s">
        <v>350</v>
      </c>
      <c r="C50" s="187" t="s">
        <v>357</v>
      </c>
      <c r="D50" s="187" t="s">
        <v>352</v>
      </c>
      <c r="E50" s="187" t="s">
        <v>358</v>
      </c>
      <c r="F50" s="187" t="s">
        <v>369</v>
      </c>
    </row>
    <row r="51" spans="1:6">
      <c r="A51" s="59">
        <v>1</v>
      </c>
      <c r="B51" s="60"/>
      <c r="C51" s="60"/>
      <c r="D51" s="61"/>
      <c r="E51" s="59"/>
      <c r="F51" s="59"/>
    </row>
    <row r="52" spans="1:6">
      <c r="A52" s="59">
        <v>2</v>
      </c>
      <c r="B52" s="60"/>
      <c r="C52" s="60"/>
      <c r="D52" s="61"/>
      <c r="E52" s="59"/>
      <c r="F52" s="59"/>
    </row>
    <row r="53" spans="1:6">
      <c r="A53" s="59">
        <v>3</v>
      </c>
      <c r="B53" s="60"/>
      <c r="C53" s="60"/>
      <c r="D53" s="61"/>
      <c r="E53" s="59"/>
      <c r="F53" s="59"/>
    </row>
    <row r="54" spans="1:6">
      <c r="A54" s="59">
        <v>4</v>
      </c>
      <c r="B54" s="60"/>
      <c r="C54" s="60"/>
      <c r="D54" s="61"/>
      <c r="E54" s="59"/>
      <c r="F54" s="59"/>
    </row>
    <row r="55" spans="1:6">
      <c r="A55" s="59">
        <v>5</v>
      </c>
      <c r="B55" s="60"/>
      <c r="C55" s="60"/>
      <c r="D55" s="61"/>
      <c r="E55" s="59"/>
      <c r="F55" s="59"/>
    </row>
    <row r="56" spans="1:6">
      <c r="A56" s="59">
        <v>6</v>
      </c>
      <c r="B56" s="60"/>
      <c r="C56" s="60"/>
      <c r="D56" s="61"/>
      <c r="E56" s="59"/>
      <c r="F56" s="59"/>
    </row>
    <row r="57" spans="1:6">
      <c r="A57" s="59">
        <v>7</v>
      </c>
      <c r="B57" s="60"/>
      <c r="C57" s="60"/>
      <c r="D57" s="61"/>
      <c r="E57" s="59"/>
      <c r="F57" s="59"/>
    </row>
    <row r="58" spans="1:6">
      <c r="A58" s="59">
        <v>8</v>
      </c>
      <c r="B58" s="60"/>
      <c r="C58" s="60"/>
      <c r="D58" s="61"/>
      <c r="E58" s="59"/>
      <c r="F58" s="59"/>
    </row>
    <row r="59" spans="1:6" ht="15">
      <c r="A59" s="62"/>
      <c r="B59" s="63" t="s">
        <v>354</v>
      </c>
      <c r="C59" s="63"/>
      <c r="D59" s="64">
        <f>SUM(D51:D55)</f>
        <v>0</v>
      </c>
      <c r="E59" s="62"/>
      <c r="F59" s="62"/>
    </row>
    <row r="60" spans="1:6">
      <c r="A60" s="56"/>
      <c r="B60" s="56"/>
      <c r="C60" s="56"/>
      <c r="D60" s="56"/>
      <c r="E60" s="56"/>
      <c r="F60" s="56"/>
    </row>
    <row r="61" spans="1:6">
      <c r="A61" s="56"/>
      <c r="B61" s="56"/>
      <c r="C61" s="56"/>
      <c r="D61" s="56"/>
      <c r="E61" s="56"/>
      <c r="F61" s="56"/>
    </row>
    <row r="62" spans="1:6">
      <c r="A62" s="58">
        <v>3</v>
      </c>
      <c r="B62" s="58" t="s">
        <v>199</v>
      </c>
      <c r="C62" s="58"/>
      <c r="D62" s="58"/>
      <c r="E62" s="58"/>
      <c r="F62" s="58"/>
    </row>
    <row r="63" spans="1:6">
      <c r="A63" s="58"/>
      <c r="B63" s="186" t="s">
        <v>387</v>
      </c>
      <c r="C63" s="58"/>
      <c r="D63" s="58"/>
      <c r="E63" s="58"/>
      <c r="F63" s="58"/>
    </row>
    <row r="64" spans="1:6" ht="30">
      <c r="A64" s="187" t="s">
        <v>0</v>
      </c>
      <c r="B64" s="187" t="s">
        <v>350</v>
      </c>
      <c r="C64" s="187" t="s">
        <v>357</v>
      </c>
      <c r="D64" s="187" t="s">
        <v>352</v>
      </c>
      <c r="E64" s="187" t="s">
        <v>358</v>
      </c>
      <c r="F64" s="187" t="s">
        <v>369</v>
      </c>
    </row>
    <row r="65" spans="1:6">
      <c r="A65" s="59">
        <v>1</v>
      </c>
      <c r="B65" s="67"/>
      <c r="C65" s="65"/>
      <c r="D65" s="61"/>
      <c r="E65" s="59"/>
      <c r="F65" s="59"/>
    </row>
    <row r="66" spans="1:6">
      <c r="A66" s="59">
        <v>2</v>
      </c>
      <c r="B66" s="65"/>
      <c r="C66" s="65"/>
      <c r="D66" s="61"/>
      <c r="E66" s="59"/>
      <c r="F66" s="59"/>
    </row>
    <row r="67" spans="1:6">
      <c r="A67" s="59">
        <v>3</v>
      </c>
      <c r="B67" s="65"/>
      <c r="C67" s="65"/>
      <c r="D67" s="61"/>
      <c r="E67" s="59"/>
      <c r="F67" s="59"/>
    </row>
    <row r="68" spans="1:6">
      <c r="A68" s="59">
        <v>4</v>
      </c>
      <c r="B68" s="65"/>
      <c r="C68" s="65"/>
      <c r="D68" s="61"/>
      <c r="E68" s="59"/>
      <c r="F68" s="59"/>
    </row>
    <row r="69" spans="1:6">
      <c r="A69" s="59">
        <v>5</v>
      </c>
      <c r="B69" s="65"/>
      <c r="C69" s="65"/>
      <c r="D69" s="61"/>
      <c r="E69" s="59"/>
      <c r="F69" s="59"/>
    </row>
    <row r="70" spans="1:6" ht="15">
      <c r="A70" s="62"/>
      <c r="B70" s="63" t="s">
        <v>354</v>
      </c>
      <c r="C70" s="63"/>
      <c r="D70" s="64">
        <f>SUM(D65:D69)</f>
        <v>0</v>
      </c>
      <c r="E70" s="62"/>
      <c r="F70" s="62"/>
    </row>
    <row r="73" spans="1:6">
      <c r="B73" s="68" t="s">
        <v>359</v>
      </c>
    </row>
  </sheetData>
  <pageMargins left="0.7" right="0.7" top="0.75" bottom="0.75" header="0.3" footer="0.3"/>
  <pageSetup paperSize="9" scale="7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BB61E-634F-418F-9454-26A9F67E291D}">
  <sheetPr codeName="Лист5"/>
  <dimension ref="A1:F28"/>
  <sheetViews>
    <sheetView zoomScaleNormal="100" workbookViewId="0">
      <selection activeCell="E29" sqref="E29"/>
    </sheetView>
  </sheetViews>
  <sheetFormatPr baseColWidth="10" defaultColWidth="9.1640625" defaultRowHeight="14"/>
  <cols>
    <col min="1" max="1" width="6" style="56" customWidth="1"/>
    <col min="2" max="2" width="39.5" style="56" bestFit="1" customWidth="1"/>
    <col min="3" max="3" width="11.6640625" style="56" bestFit="1" customWidth="1"/>
    <col min="4" max="4" width="11.5" style="56" customWidth="1"/>
    <col min="5" max="5" width="17" style="56" customWidth="1"/>
    <col min="6" max="6" width="49.6640625" style="56" customWidth="1"/>
    <col min="7" max="16384" width="9.1640625" style="56"/>
  </cols>
  <sheetData>
    <row r="1" spans="1:6">
      <c r="A1" s="69">
        <v>1</v>
      </c>
      <c r="B1" s="58" t="str">
        <f>"Товарно-материальные запасы (1600) по состоянию на "&amp;TEXT(Баланс!F3,"ДД.ММ.ГГГГ")</f>
        <v>Товарно-материальные запасы (1600) по состоянию на 31.12.2025</v>
      </c>
      <c r="C1" s="58"/>
      <c r="D1" s="58"/>
      <c r="E1" s="70"/>
      <c r="F1" s="69"/>
    </row>
    <row r="2" spans="1:6" s="71" customFormat="1" ht="31.25" customHeight="1">
      <c r="A2" s="187" t="s">
        <v>0</v>
      </c>
      <c r="B2" s="187" t="s">
        <v>360</v>
      </c>
      <c r="C2" s="187" t="s">
        <v>361</v>
      </c>
      <c r="D2" s="187" t="s">
        <v>362</v>
      </c>
      <c r="E2" s="190" t="s">
        <v>352</v>
      </c>
      <c r="F2" s="187" t="s">
        <v>363</v>
      </c>
    </row>
    <row r="3" spans="1:6">
      <c r="A3" s="59">
        <v>1</v>
      </c>
      <c r="B3" s="59"/>
      <c r="C3" s="59"/>
      <c r="D3" s="59"/>
      <c r="E3" s="72"/>
      <c r="F3" s="59"/>
    </row>
    <row r="4" spans="1:6">
      <c r="A4" s="59">
        <f>+A3+1</f>
        <v>2</v>
      </c>
      <c r="B4" s="59"/>
      <c r="C4" s="59"/>
      <c r="D4" s="59"/>
      <c r="E4" s="72"/>
      <c r="F4" s="59"/>
    </row>
    <row r="5" spans="1:6">
      <c r="A5" s="59">
        <f t="shared" ref="A5:A12" si="0">+A4+1</f>
        <v>3</v>
      </c>
      <c r="B5" s="59"/>
      <c r="C5" s="59"/>
      <c r="D5" s="59"/>
      <c r="E5" s="72"/>
      <c r="F5" s="59"/>
    </row>
    <row r="6" spans="1:6">
      <c r="A6" s="59">
        <f t="shared" si="0"/>
        <v>4</v>
      </c>
      <c r="B6" s="59"/>
      <c r="C6" s="59"/>
      <c r="D6" s="59"/>
      <c r="E6" s="61"/>
      <c r="F6" s="59"/>
    </row>
    <row r="7" spans="1:6">
      <c r="A7" s="59">
        <f t="shared" si="0"/>
        <v>5</v>
      </c>
      <c r="B7" s="59"/>
      <c r="C7" s="59"/>
      <c r="D7" s="59"/>
      <c r="E7" s="61"/>
      <c r="F7" s="59"/>
    </row>
    <row r="8" spans="1:6">
      <c r="A8" s="59">
        <f t="shared" si="0"/>
        <v>6</v>
      </c>
      <c r="B8" s="59"/>
      <c r="C8" s="59"/>
      <c r="D8" s="59"/>
      <c r="E8" s="61"/>
      <c r="F8" s="59"/>
    </row>
    <row r="9" spans="1:6">
      <c r="A9" s="59">
        <f t="shared" si="0"/>
        <v>7</v>
      </c>
      <c r="B9" s="59"/>
      <c r="C9" s="59"/>
      <c r="D9" s="59"/>
      <c r="E9" s="61"/>
      <c r="F9" s="59"/>
    </row>
    <row r="10" spans="1:6">
      <c r="A10" s="59">
        <f t="shared" si="0"/>
        <v>8</v>
      </c>
      <c r="B10" s="59"/>
      <c r="C10" s="59"/>
      <c r="D10" s="59"/>
      <c r="E10" s="61"/>
      <c r="F10" s="59"/>
    </row>
    <row r="11" spans="1:6">
      <c r="A11" s="59">
        <f t="shared" si="0"/>
        <v>9</v>
      </c>
      <c r="B11" s="59"/>
      <c r="C11" s="59"/>
      <c r="D11" s="59"/>
      <c r="E11" s="61"/>
      <c r="F11" s="59"/>
    </row>
    <row r="12" spans="1:6">
      <c r="A12" s="59">
        <f t="shared" si="0"/>
        <v>10</v>
      </c>
      <c r="B12" s="59"/>
      <c r="C12" s="59"/>
      <c r="D12" s="59"/>
      <c r="E12" s="61"/>
      <c r="F12" s="59"/>
    </row>
    <row r="13" spans="1:6" ht="15">
      <c r="A13" s="62"/>
      <c r="B13" s="62" t="s">
        <v>354</v>
      </c>
      <c r="C13" s="62"/>
      <c r="D13" s="62"/>
      <c r="E13" s="64">
        <f>SUM(E3:E12)</f>
        <v>0</v>
      </c>
      <c r="F13" s="62"/>
    </row>
    <row r="16" spans="1:6">
      <c r="A16" s="69">
        <v>1</v>
      </c>
      <c r="B16" s="58" t="str">
        <f>"Запасы вспомогательных материалов (1700) по состоянию на "&amp;TEXT(Баланс!F3,"ДД.ММ.ГГГГ")</f>
        <v>Запасы вспомогательных материалов (1700) по состоянию на 31.12.2025</v>
      </c>
      <c r="C16" s="58"/>
      <c r="D16" s="58"/>
      <c r="E16" s="70"/>
      <c r="F16" s="69"/>
    </row>
    <row r="17" spans="1:6" ht="30">
      <c r="A17" s="187" t="s">
        <v>0</v>
      </c>
      <c r="B17" s="187" t="s">
        <v>360</v>
      </c>
      <c r="C17" s="187" t="s">
        <v>361</v>
      </c>
      <c r="D17" s="187" t="s">
        <v>362</v>
      </c>
      <c r="E17" s="190" t="s">
        <v>352</v>
      </c>
      <c r="F17" s="187" t="s">
        <v>363</v>
      </c>
    </row>
    <row r="18" spans="1:6">
      <c r="A18" s="59">
        <v>1</v>
      </c>
      <c r="B18" s="59"/>
      <c r="C18" s="59"/>
      <c r="D18" s="59"/>
      <c r="E18" s="72"/>
      <c r="F18" s="59"/>
    </row>
    <row r="19" spans="1:6">
      <c r="A19" s="59">
        <f>+A18+1</f>
        <v>2</v>
      </c>
      <c r="B19" s="59"/>
      <c r="C19" s="59"/>
      <c r="D19" s="59"/>
      <c r="E19" s="72"/>
      <c r="F19" s="59"/>
    </row>
    <row r="20" spans="1:6">
      <c r="A20" s="59">
        <f t="shared" ref="A20:A27" si="1">+A19+1</f>
        <v>3</v>
      </c>
      <c r="B20" s="59"/>
      <c r="C20" s="59"/>
      <c r="D20" s="59"/>
      <c r="E20" s="72"/>
      <c r="F20" s="59"/>
    </row>
    <row r="21" spans="1:6">
      <c r="A21" s="59">
        <f t="shared" si="1"/>
        <v>4</v>
      </c>
      <c r="B21" s="59"/>
      <c r="C21" s="59"/>
      <c r="D21" s="59"/>
      <c r="E21" s="61"/>
      <c r="F21" s="59"/>
    </row>
    <row r="22" spans="1:6">
      <c r="A22" s="59">
        <f t="shared" si="1"/>
        <v>5</v>
      </c>
      <c r="B22" s="59"/>
      <c r="C22" s="59"/>
      <c r="D22" s="59"/>
      <c r="E22" s="61"/>
      <c r="F22" s="59"/>
    </row>
    <row r="23" spans="1:6">
      <c r="A23" s="59">
        <f t="shared" si="1"/>
        <v>6</v>
      </c>
      <c r="B23" s="59"/>
      <c r="C23" s="59"/>
      <c r="D23" s="59"/>
      <c r="E23" s="61"/>
      <c r="F23" s="59"/>
    </row>
    <row r="24" spans="1:6">
      <c r="A24" s="59">
        <f t="shared" si="1"/>
        <v>7</v>
      </c>
      <c r="B24" s="59"/>
      <c r="C24" s="59"/>
      <c r="D24" s="59"/>
      <c r="E24" s="61"/>
      <c r="F24" s="59"/>
    </row>
    <row r="25" spans="1:6">
      <c r="A25" s="59">
        <f t="shared" si="1"/>
        <v>8</v>
      </c>
      <c r="B25" s="59"/>
      <c r="C25" s="59"/>
      <c r="D25" s="59"/>
      <c r="E25" s="61"/>
      <c r="F25" s="59"/>
    </row>
    <row r="26" spans="1:6">
      <c r="A26" s="59">
        <f t="shared" si="1"/>
        <v>9</v>
      </c>
      <c r="B26" s="59"/>
      <c r="C26" s="59"/>
      <c r="D26" s="59"/>
      <c r="E26" s="61"/>
      <c r="F26" s="59"/>
    </row>
    <row r="27" spans="1:6">
      <c r="A27" s="59">
        <f t="shared" si="1"/>
        <v>10</v>
      </c>
      <c r="B27" s="59"/>
      <c r="C27" s="59"/>
      <c r="D27" s="59"/>
      <c r="E27" s="61"/>
      <c r="F27" s="59"/>
    </row>
    <row r="28" spans="1:6" ht="15">
      <c r="A28" s="62"/>
      <c r="B28" s="62" t="s">
        <v>354</v>
      </c>
      <c r="C28" s="62"/>
      <c r="D28" s="62"/>
      <c r="E28" s="64">
        <f>SUM(E18:E27)</f>
        <v>0</v>
      </c>
      <c r="F28" s="62"/>
    </row>
  </sheetData>
  <pageMargins left="0.7" right="0.7" top="0.75" bottom="0.75" header="0.3" footer="0.3"/>
  <pageSetup paperSize="9" scale="65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75937-1588-4D93-AC43-5D8DE0AAD938}">
  <sheetPr codeName="Лист6"/>
  <dimension ref="A1:R23"/>
  <sheetViews>
    <sheetView zoomScaleNormal="100" workbookViewId="0"/>
  </sheetViews>
  <sheetFormatPr baseColWidth="10" defaultColWidth="9.1640625" defaultRowHeight="14"/>
  <cols>
    <col min="1" max="1" width="6" style="56" customWidth="1"/>
    <col min="2" max="2" width="54.83203125" style="56" customWidth="1"/>
    <col min="3" max="3" width="9.83203125" style="56" bestFit="1" customWidth="1"/>
    <col min="4" max="4" width="7.5" style="56" bestFit="1" customWidth="1"/>
    <col min="5" max="5" width="16" style="56" customWidth="1"/>
    <col min="6" max="6" width="13.1640625" style="56" bestFit="1" customWidth="1"/>
    <col min="7" max="7" width="9.83203125" style="56" bestFit="1" customWidth="1"/>
    <col min="8" max="8" width="7.5" style="56" bestFit="1" customWidth="1"/>
    <col min="9" max="9" width="16" style="56" customWidth="1"/>
    <col min="10" max="10" width="13.1640625" style="56" bestFit="1" customWidth="1"/>
    <col min="11" max="11" width="9.83203125" style="56" bestFit="1" customWidth="1"/>
    <col min="12" max="12" width="7.5" style="56" bestFit="1" customWidth="1"/>
    <col min="13" max="13" width="16" style="56" customWidth="1"/>
    <col min="14" max="14" width="13.1640625" style="56" bestFit="1" customWidth="1"/>
    <col min="15" max="15" width="9.83203125" style="56" bestFit="1" customWidth="1"/>
    <col min="16" max="16" width="7.5" style="56" bestFit="1" customWidth="1"/>
    <col min="17" max="17" width="16" style="56" customWidth="1"/>
    <col min="18" max="18" width="13.1640625" style="56" bestFit="1" customWidth="1"/>
    <col min="19" max="16384" width="9.1640625" style="56"/>
  </cols>
  <sheetData>
    <row r="1" spans="1:18" ht="15">
      <c r="B1" s="71" t="s">
        <v>364</v>
      </c>
      <c r="C1" s="71"/>
    </row>
    <row r="2" spans="1:18">
      <c r="A2" s="306" t="s">
        <v>0</v>
      </c>
      <c r="B2" s="306" t="s">
        <v>389</v>
      </c>
      <c r="C2" s="305">
        <f>Баланс!C3</f>
        <v>44926</v>
      </c>
      <c r="D2" s="305"/>
      <c r="E2" s="305"/>
      <c r="F2" s="305"/>
      <c r="G2" s="305">
        <f>Баланс!D3</f>
        <v>45291</v>
      </c>
      <c r="H2" s="305"/>
      <c r="I2" s="305"/>
      <c r="J2" s="305"/>
      <c r="K2" s="305">
        <f>Баланс!E3</f>
        <v>45657</v>
      </c>
      <c r="L2" s="305"/>
      <c r="M2" s="305"/>
      <c r="N2" s="305"/>
      <c r="O2" s="305">
        <f>Баланс!F3</f>
        <v>46022</v>
      </c>
      <c r="P2" s="305"/>
      <c r="Q2" s="305"/>
      <c r="R2" s="305"/>
    </row>
    <row r="3" spans="1:18" s="71" customFormat="1" ht="45">
      <c r="A3" s="306"/>
      <c r="B3" s="306"/>
      <c r="C3" s="189" t="s">
        <v>365</v>
      </c>
      <c r="D3" s="189" t="s">
        <v>362</v>
      </c>
      <c r="E3" s="189" t="s">
        <v>366</v>
      </c>
      <c r="F3" s="189" t="s">
        <v>367</v>
      </c>
      <c r="G3" s="189" t="s">
        <v>365</v>
      </c>
      <c r="H3" s="189" t="s">
        <v>362</v>
      </c>
      <c r="I3" s="189" t="s">
        <v>366</v>
      </c>
      <c r="J3" s="189" t="s">
        <v>367</v>
      </c>
      <c r="K3" s="189" t="s">
        <v>365</v>
      </c>
      <c r="L3" s="189" t="s">
        <v>362</v>
      </c>
      <c r="M3" s="189" t="s">
        <v>366</v>
      </c>
      <c r="N3" s="189" t="s">
        <v>367</v>
      </c>
      <c r="O3" s="189" t="s">
        <v>365</v>
      </c>
      <c r="P3" s="189" t="s">
        <v>362</v>
      </c>
      <c r="Q3" s="189" t="s">
        <v>366</v>
      </c>
      <c r="R3" s="189" t="s">
        <v>367</v>
      </c>
    </row>
    <row r="4" spans="1:18">
      <c r="A4" s="191">
        <v>1</v>
      </c>
      <c r="B4" s="59"/>
      <c r="C4" s="59"/>
      <c r="D4" s="73"/>
      <c r="E4" s="73"/>
      <c r="F4" s="73"/>
      <c r="G4" s="59"/>
      <c r="H4" s="73"/>
      <c r="I4" s="73"/>
      <c r="J4" s="73"/>
      <c r="K4" s="59"/>
      <c r="L4" s="73"/>
      <c r="M4" s="73"/>
      <c r="N4" s="73"/>
      <c r="O4" s="59"/>
      <c r="P4" s="73"/>
      <c r="Q4" s="73"/>
      <c r="R4" s="73"/>
    </row>
    <row r="5" spans="1:18">
      <c r="A5" s="191">
        <f>A4+1</f>
        <v>2</v>
      </c>
      <c r="B5" s="59"/>
      <c r="C5" s="59"/>
      <c r="D5" s="73"/>
      <c r="E5" s="73"/>
      <c r="F5" s="73"/>
      <c r="G5" s="59"/>
      <c r="H5" s="73"/>
      <c r="I5" s="73"/>
      <c r="J5" s="73"/>
      <c r="K5" s="59"/>
      <c r="L5" s="73"/>
      <c r="M5" s="73"/>
      <c r="N5" s="73"/>
      <c r="O5" s="59"/>
      <c r="P5" s="73"/>
      <c r="Q5" s="73"/>
      <c r="R5" s="73"/>
    </row>
    <row r="6" spans="1:18">
      <c r="A6" s="191">
        <f t="shared" ref="A6:A17" si="0">A5+1</f>
        <v>3</v>
      </c>
      <c r="B6" s="59"/>
      <c r="C6" s="59"/>
      <c r="D6" s="73"/>
      <c r="E6" s="73"/>
      <c r="F6" s="73"/>
      <c r="G6" s="59"/>
      <c r="H6" s="73"/>
      <c r="I6" s="73"/>
      <c r="J6" s="73"/>
      <c r="K6" s="59"/>
      <c r="L6" s="73"/>
      <c r="M6" s="73"/>
      <c r="N6" s="73"/>
      <c r="O6" s="59"/>
      <c r="P6" s="73"/>
      <c r="Q6" s="73"/>
      <c r="R6" s="73"/>
    </row>
    <row r="7" spans="1:18">
      <c r="A7" s="191">
        <f t="shared" si="0"/>
        <v>4</v>
      </c>
      <c r="B7" s="59"/>
      <c r="C7" s="59"/>
      <c r="D7" s="73"/>
      <c r="E7" s="73"/>
      <c r="F7" s="73"/>
      <c r="G7" s="59"/>
      <c r="H7" s="73"/>
      <c r="I7" s="73"/>
      <c r="J7" s="73"/>
      <c r="K7" s="59"/>
      <c r="L7" s="73"/>
      <c r="M7" s="73"/>
      <c r="N7" s="73"/>
      <c r="O7" s="59"/>
      <c r="P7" s="73"/>
      <c r="Q7" s="73"/>
      <c r="R7" s="73"/>
    </row>
    <row r="8" spans="1:18">
      <c r="A8" s="191">
        <f t="shared" si="0"/>
        <v>5</v>
      </c>
      <c r="B8" s="59"/>
      <c r="C8" s="59"/>
      <c r="D8" s="73"/>
      <c r="E8" s="73"/>
      <c r="F8" s="73"/>
      <c r="G8" s="59"/>
      <c r="H8" s="73"/>
      <c r="I8" s="73"/>
      <c r="J8" s="73"/>
      <c r="K8" s="59"/>
      <c r="L8" s="73"/>
      <c r="M8" s="73"/>
      <c r="N8" s="73"/>
      <c r="O8" s="59"/>
      <c r="P8" s="73"/>
      <c r="Q8" s="73"/>
      <c r="R8" s="73"/>
    </row>
    <row r="9" spans="1:18">
      <c r="A9" s="191">
        <f t="shared" si="0"/>
        <v>6</v>
      </c>
      <c r="B9" s="59"/>
      <c r="C9" s="59"/>
      <c r="D9" s="73"/>
      <c r="E9" s="73"/>
      <c r="F9" s="73"/>
      <c r="G9" s="59"/>
      <c r="H9" s="73"/>
      <c r="I9" s="73"/>
      <c r="J9" s="73"/>
      <c r="K9" s="59"/>
      <c r="L9" s="73"/>
      <c r="M9" s="73"/>
      <c r="N9" s="73"/>
      <c r="O9" s="59"/>
      <c r="P9" s="73"/>
      <c r="Q9" s="73"/>
      <c r="R9" s="73"/>
    </row>
    <row r="10" spans="1:18">
      <c r="A10" s="191">
        <f t="shared" si="0"/>
        <v>7</v>
      </c>
      <c r="B10" s="59"/>
      <c r="C10" s="59"/>
      <c r="D10" s="73"/>
      <c r="E10" s="73"/>
      <c r="F10" s="73"/>
      <c r="G10" s="59"/>
      <c r="H10" s="73"/>
      <c r="I10" s="73"/>
      <c r="J10" s="73"/>
      <c r="K10" s="59"/>
      <c r="L10" s="73"/>
      <c r="M10" s="73"/>
      <c r="N10" s="73"/>
      <c r="O10" s="59"/>
      <c r="P10" s="73"/>
      <c r="Q10" s="73"/>
      <c r="R10" s="73"/>
    </row>
    <row r="11" spans="1:18">
      <c r="A11" s="191">
        <f t="shared" si="0"/>
        <v>8</v>
      </c>
      <c r="B11" s="59"/>
      <c r="C11" s="59"/>
      <c r="D11" s="73"/>
      <c r="E11" s="73"/>
      <c r="F11" s="73"/>
      <c r="G11" s="59"/>
      <c r="H11" s="73"/>
      <c r="I11" s="73"/>
      <c r="J11" s="73"/>
      <c r="K11" s="59"/>
      <c r="L11" s="73"/>
      <c r="M11" s="73"/>
      <c r="N11" s="73"/>
      <c r="O11" s="59"/>
      <c r="P11" s="73"/>
      <c r="Q11" s="73"/>
      <c r="R11" s="73"/>
    </row>
    <row r="12" spans="1:18">
      <c r="A12" s="191">
        <f t="shared" si="0"/>
        <v>9</v>
      </c>
      <c r="B12" s="59"/>
      <c r="C12" s="59"/>
      <c r="D12" s="73"/>
      <c r="E12" s="73"/>
      <c r="F12" s="73"/>
      <c r="G12" s="59"/>
      <c r="H12" s="73"/>
      <c r="I12" s="73"/>
      <c r="J12" s="73"/>
      <c r="K12" s="59"/>
      <c r="L12" s="73"/>
      <c r="M12" s="73"/>
      <c r="N12" s="73"/>
      <c r="O12" s="59"/>
      <c r="P12" s="73"/>
      <c r="Q12" s="73"/>
      <c r="R12" s="73"/>
    </row>
    <row r="13" spans="1:18">
      <c r="A13" s="191">
        <f t="shared" si="0"/>
        <v>10</v>
      </c>
      <c r="B13" s="59"/>
      <c r="C13" s="59"/>
      <c r="D13" s="73"/>
      <c r="E13" s="73"/>
      <c r="F13" s="73"/>
      <c r="G13" s="59"/>
      <c r="H13" s="73"/>
      <c r="I13" s="73"/>
      <c r="J13" s="73"/>
      <c r="K13" s="59"/>
      <c r="L13" s="73"/>
      <c r="M13" s="73"/>
      <c r="N13" s="73"/>
      <c r="O13" s="59"/>
      <c r="P13" s="73"/>
      <c r="Q13" s="73"/>
      <c r="R13" s="73"/>
    </row>
    <row r="14" spans="1:18">
      <c r="A14" s="191">
        <f t="shared" si="0"/>
        <v>11</v>
      </c>
      <c r="B14" s="59"/>
      <c r="C14" s="59"/>
      <c r="D14" s="73"/>
      <c r="E14" s="73"/>
      <c r="F14" s="73"/>
      <c r="G14" s="59"/>
      <c r="H14" s="73"/>
      <c r="I14" s="73"/>
      <c r="J14" s="73"/>
      <c r="K14" s="59"/>
      <c r="L14" s="73"/>
      <c r="M14" s="73"/>
      <c r="N14" s="73"/>
      <c r="O14" s="59"/>
      <c r="P14" s="73"/>
      <c r="Q14" s="73"/>
      <c r="R14" s="73"/>
    </row>
    <row r="15" spans="1:18">
      <c r="A15" s="191">
        <f t="shared" si="0"/>
        <v>12</v>
      </c>
      <c r="B15" s="59"/>
      <c r="C15" s="59"/>
      <c r="D15" s="73"/>
      <c r="E15" s="73"/>
      <c r="F15" s="73"/>
      <c r="G15" s="59"/>
      <c r="H15" s="73"/>
      <c r="I15" s="73"/>
      <c r="J15" s="73"/>
      <c r="K15" s="59"/>
      <c r="L15" s="73"/>
      <c r="M15" s="73"/>
      <c r="N15" s="73"/>
      <c r="O15" s="59"/>
      <c r="P15" s="73"/>
      <c r="Q15" s="73"/>
      <c r="R15" s="73"/>
    </row>
    <row r="16" spans="1:18">
      <c r="A16" s="191">
        <f t="shared" si="0"/>
        <v>13</v>
      </c>
      <c r="B16" s="59"/>
      <c r="C16" s="59"/>
      <c r="D16" s="73"/>
      <c r="E16" s="73"/>
      <c r="F16" s="73"/>
      <c r="G16" s="59"/>
      <c r="H16" s="73"/>
      <c r="I16" s="73"/>
      <c r="J16" s="73"/>
      <c r="K16" s="59"/>
      <c r="L16" s="73"/>
      <c r="M16" s="73"/>
      <c r="N16" s="73"/>
      <c r="O16" s="59"/>
      <c r="P16" s="73"/>
      <c r="Q16" s="73"/>
      <c r="R16" s="73"/>
    </row>
    <row r="17" spans="1:18">
      <c r="A17" s="191">
        <f t="shared" si="0"/>
        <v>14</v>
      </c>
      <c r="B17" s="59"/>
      <c r="C17" s="59"/>
      <c r="D17" s="73"/>
      <c r="E17" s="73"/>
      <c r="F17" s="73"/>
      <c r="G17" s="59"/>
      <c r="H17" s="73"/>
      <c r="I17" s="73"/>
      <c r="J17" s="73"/>
      <c r="K17" s="59"/>
      <c r="L17" s="73"/>
      <c r="M17" s="73"/>
      <c r="N17" s="73"/>
      <c r="O17" s="59"/>
      <c r="P17" s="73"/>
      <c r="Q17" s="73"/>
      <c r="R17" s="73"/>
    </row>
    <row r="18" spans="1:18" s="69" customFormat="1" ht="15">
      <c r="A18" s="192"/>
      <c r="B18" s="192" t="s">
        <v>354</v>
      </c>
      <c r="C18" s="192"/>
      <c r="D18" s="193"/>
      <c r="E18" s="193">
        <f>SUM(E4:E17)</f>
        <v>0</v>
      </c>
      <c r="F18" s="193">
        <f>SUM(F4:F17)</f>
        <v>0</v>
      </c>
      <c r="G18" s="192"/>
      <c r="H18" s="193"/>
      <c r="I18" s="193">
        <f t="shared" ref="I18:J18" si="1">SUM(I4:I17)</f>
        <v>0</v>
      </c>
      <c r="J18" s="193">
        <f t="shared" si="1"/>
        <v>0</v>
      </c>
      <c r="K18" s="192"/>
      <c r="L18" s="193"/>
      <c r="M18" s="193">
        <f t="shared" ref="M18:N18" si="2">SUM(M4:M17)</f>
        <v>0</v>
      </c>
      <c r="N18" s="193">
        <f t="shared" si="2"/>
        <v>0</v>
      </c>
      <c r="O18" s="192"/>
      <c r="P18" s="193"/>
      <c r="Q18" s="193">
        <f t="shared" ref="Q18:R18" si="3">SUM(Q4:Q17)</f>
        <v>0</v>
      </c>
      <c r="R18" s="193">
        <f t="shared" si="3"/>
        <v>0</v>
      </c>
    </row>
    <row r="19" spans="1:18">
      <c r="D19" s="74"/>
      <c r="E19" s="74"/>
      <c r="F19" s="74"/>
    </row>
    <row r="20" spans="1:18">
      <c r="D20" s="74"/>
      <c r="E20" s="74"/>
      <c r="F20" s="74"/>
    </row>
    <row r="21" spans="1:18">
      <c r="D21" s="74"/>
      <c r="E21" s="74"/>
      <c r="F21" s="74"/>
    </row>
    <row r="22" spans="1:18">
      <c r="D22" s="74"/>
      <c r="E22" s="74"/>
      <c r="F22" s="74"/>
    </row>
    <row r="23" spans="1:18">
      <c r="D23" s="74"/>
      <c r="E23" s="74"/>
      <c r="F23" s="74"/>
    </row>
  </sheetData>
  <mergeCells count="6">
    <mergeCell ref="O2:R2"/>
    <mergeCell ref="A2:A3"/>
    <mergeCell ref="B2:B3"/>
    <mergeCell ref="C2:F2"/>
    <mergeCell ref="G2:J2"/>
    <mergeCell ref="K2:N2"/>
  </mergeCells>
  <pageMargins left="0.25" right="0.25" top="0.75" bottom="0.75" header="0.3" footer="0.3"/>
  <pageSetup paperSize="9" scale="58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53499-A05D-4F78-965A-397413936407}">
  <sheetPr codeName="Лист8"/>
  <dimension ref="A1:I15"/>
  <sheetViews>
    <sheetView zoomScaleNormal="100" workbookViewId="0"/>
  </sheetViews>
  <sheetFormatPr baseColWidth="10" defaultColWidth="8.83203125" defaultRowHeight="13"/>
  <cols>
    <col min="1" max="1" width="7.1640625" style="201" customWidth="1"/>
    <col min="2" max="2" width="90.83203125" customWidth="1"/>
  </cols>
  <sheetData>
    <row r="1" spans="1:9" ht="28">
      <c r="A1" s="200"/>
      <c r="B1" s="199" t="s">
        <v>428</v>
      </c>
    </row>
    <row r="2" spans="1:9" ht="42">
      <c r="A2" s="198">
        <v>1</v>
      </c>
      <c r="B2" s="197" t="s">
        <v>429</v>
      </c>
      <c r="C2" s="202"/>
      <c r="D2" s="202"/>
      <c r="E2" s="202"/>
      <c r="F2" s="202"/>
      <c r="G2" s="202"/>
      <c r="H2" s="202"/>
      <c r="I2" s="202"/>
    </row>
    <row r="3" spans="1:9" ht="70">
      <c r="A3" s="198">
        <v>2</v>
      </c>
      <c r="B3" s="197" t="s">
        <v>430</v>
      </c>
      <c r="C3" s="202"/>
      <c r="D3" s="202"/>
      <c r="E3" s="202"/>
      <c r="F3" s="202"/>
      <c r="G3" s="202"/>
      <c r="H3" s="202"/>
      <c r="I3" s="202"/>
    </row>
    <row r="4" spans="1:9" ht="42">
      <c r="A4" s="198">
        <v>3</v>
      </c>
      <c r="B4" s="197" t="s">
        <v>431</v>
      </c>
      <c r="C4" s="202"/>
      <c r="D4" s="202"/>
      <c r="E4" s="202"/>
      <c r="F4" s="202"/>
      <c r="G4" s="202"/>
      <c r="H4" s="202"/>
      <c r="I4" s="202"/>
    </row>
    <row r="5" spans="1:9" ht="56">
      <c r="A5" s="198">
        <v>4</v>
      </c>
      <c r="B5" s="197" t="s">
        <v>432</v>
      </c>
      <c r="C5" s="202"/>
      <c r="D5" s="202"/>
      <c r="E5" s="202"/>
      <c r="F5" s="202"/>
      <c r="G5" s="202"/>
      <c r="H5" s="202"/>
      <c r="I5" s="202"/>
    </row>
    <row r="6" spans="1:9" ht="56">
      <c r="A6" s="198">
        <v>5</v>
      </c>
      <c r="B6" s="197" t="s">
        <v>433</v>
      </c>
      <c r="C6" s="202"/>
      <c r="D6" s="202"/>
      <c r="E6" s="202"/>
      <c r="F6" s="202"/>
      <c r="G6" s="202"/>
      <c r="H6" s="202"/>
      <c r="I6" s="202"/>
    </row>
    <row r="7" spans="1:9" ht="14">
      <c r="A7" s="198">
        <v>6</v>
      </c>
      <c r="B7" s="197" t="s">
        <v>434</v>
      </c>
      <c r="C7" s="202"/>
      <c r="D7" s="202"/>
      <c r="E7" s="202"/>
      <c r="F7" s="202"/>
      <c r="G7" s="202"/>
      <c r="H7" s="202"/>
      <c r="I7" s="202"/>
    </row>
    <row r="8" spans="1:9" ht="28">
      <c r="A8" s="198">
        <v>7</v>
      </c>
      <c r="B8" s="197" t="s">
        <v>435</v>
      </c>
      <c r="C8" s="202"/>
      <c r="D8" s="202"/>
      <c r="E8" s="202"/>
      <c r="F8" s="202"/>
      <c r="G8" s="202"/>
      <c r="H8" s="202"/>
      <c r="I8" s="202"/>
    </row>
    <row r="9" spans="1:9" ht="28">
      <c r="A9" s="198">
        <v>8</v>
      </c>
      <c r="B9" s="197" t="s">
        <v>436</v>
      </c>
      <c r="C9" s="202"/>
      <c r="D9" s="202"/>
      <c r="E9" s="202"/>
      <c r="F9" s="202"/>
      <c r="G9" s="202"/>
      <c r="H9" s="202"/>
      <c r="I9" s="202"/>
    </row>
    <row r="10" spans="1:9" ht="14">
      <c r="A10" s="198">
        <v>9</v>
      </c>
      <c r="B10" s="197" t="s">
        <v>437</v>
      </c>
      <c r="C10" s="202"/>
      <c r="D10" s="202"/>
      <c r="E10" s="202"/>
      <c r="F10" s="202"/>
      <c r="G10" s="202"/>
      <c r="H10" s="202"/>
      <c r="I10" s="202"/>
    </row>
    <row r="11" spans="1:9" ht="42">
      <c r="A11" s="198">
        <v>10</v>
      </c>
      <c r="B11" s="197" t="s">
        <v>438</v>
      </c>
      <c r="C11" s="202"/>
      <c r="D11" s="202"/>
      <c r="E11" s="202"/>
      <c r="F11" s="202"/>
      <c r="G11" s="202"/>
      <c r="H11" s="202"/>
      <c r="I11" s="202"/>
    </row>
    <row r="12" spans="1:9" ht="14">
      <c r="A12" s="198">
        <v>11</v>
      </c>
      <c r="B12" s="196" t="s">
        <v>439</v>
      </c>
    </row>
    <row r="13" spans="1:9" ht="14">
      <c r="A13" s="198">
        <v>12</v>
      </c>
      <c r="B13" s="196" t="s">
        <v>440</v>
      </c>
    </row>
    <row r="14" spans="1:9" ht="182">
      <c r="A14" s="198">
        <v>13</v>
      </c>
      <c r="B14" s="196" t="s">
        <v>441</v>
      </c>
    </row>
    <row r="15" spans="1:9" ht="14">
      <c r="A15" s="198">
        <v>14</v>
      </c>
      <c r="B15" s="196" t="s">
        <v>442</v>
      </c>
    </row>
  </sheetData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</vt:i4>
      </vt:variant>
    </vt:vector>
  </HeadingPairs>
  <TitlesOfParts>
    <vt:vector size="14" baseType="lpstr">
      <vt:lpstr>Содержание</vt:lpstr>
      <vt:lpstr>Заявка</vt:lpstr>
      <vt:lpstr>Анкета</vt:lpstr>
      <vt:lpstr>Баланс</vt:lpstr>
      <vt:lpstr>ОПиУ</vt:lpstr>
      <vt:lpstr>ОДДС</vt:lpstr>
      <vt:lpstr>Справочник</vt:lpstr>
      <vt:lpstr>Обязательства</vt:lpstr>
      <vt:lpstr>Расшифровка</vt:lpstr>
      <vt:lpstr>Расшифровка ТМЗ</vt:lpstr>
      <vt:lpstr>Расшифровка выручки</vt:lpstr>
      <vt:lpstr>Перечень документов</vt:lpstr>
      <vt:lpstr>Анкета!Область_печати</vt:lpstr>
      <vt:lpstr>Обязательства!Область_печати</vt:lpstr>
    </vt:vector>
  </TitlesOfParts>
  <Company>UKDF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Заявка</dc:subject>
  <dc:creator>Nurbek Abdymambetov</dc:creator>
  <cp:lastModifiedBy>kcKullova</cp:lastModifiedBy>
  <cp:lastPrinted>2026-04-09T03:58:51Z</cp:lastPrinted>
  <dcterms:created xsi:type="dcterms:W3CDTF">2006-05-04T12:12:24Z</dcterms:created>
  <dcterms:modified xsi:type="dcterms:W3CDTF">2026-04-23T08:47:27Z</dcterms:modified>
  <cp:version>1</cp:version>
</cp:coreProperties>
</file>